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U:\BTC Financial Statement\FS 2021\Y2021\"/>
    </mc:Choice>
  </mc:AlternateContent>
  <xr:revisionPtr revIDLastSave="0" documentId="13_ncr:1_{36C129F2-8179-493B-BB0F-9A44852FE694}" xr6:coauthVersionLast="47" xr6:coauthVersionMax="47" xr10:uidLastSave="{00000000-0000-0000-0000-000000000000}"/>
  <bookViews>
    <workbookView xWindow="9450" yWindow="0" windowWidth="10920" windowHeight="10410" firstSheet="1" activeTab="5" xr2:uid="{7678CC59-237E-4A21-9C0E-406B3C6CA3FA}"/>
  </bookViews>
  <sheets>
    <sheet name="BS" sheetId="1" r:id="rId1"/>
    <sheet name="SE Conso" sheetId="2" r:id="rId2"/>
    <sheet name="SE" sheetId="3" r:id="rId3"/>
    <sheet name="OCI" sheetId="6" r:id="rId4"/>
    <sheet name="PL" sheetId="4" r:id="rId5"/>
    <sheet name="CF" sheetId="5" r:id="rId6"/>
  </sheets>
  <definedNames>
    <definedName name="_xlnm.Print_Area" localSheetId="0">BS!$A$1:$M$99</definedName>
    <definedName name="_xlnm.Print_Area" localSheetId="5">CF!$A$1:$L$145</definedName>
    <definedName name="_xlnm.Print_Area" localSheetId="2">SE!$A$1:$R$31</definedName>
    <definedName name="_xlnm.Print_Area" localSheetId="1">'SE Conso'!$A$1:$T$32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5" i="6" l="1"/>
  <c r="D27" i="4"/>
  <c r="E88" i="1"/>
  <c r="E87" i="1"/>
  <c r="E23" i="1"/>
  <c r="E24" i="1"/>
  <c r="J20" i="6" l="1"/>
  <c r="H20" i="6"/>
  <c r="F20" i="6"/>
  <c r="D20" i="6"/>
  <c r="J14" i="6"/>
  <c r="J15" i="6" s="1"/>
  <c r="H14" i="6"/>
  <c r="H15" i="6" s="1"/>
  <c r="F14" i="6"/>
  <c r="F15" i="6" s="1"/>
  <c r="D14" i="6"/>
  <c r="K23" i="1"/>
  <c r="F100" i="1"/>
  <c r="H100" i="1"/>
  <c r="I100" i="1"/>
  <c r="J100" i="1"/>
  <c r="L100" i="1"/>
  <c r="I146" i="5"/>
  <c r="L89" i="5"/>
  <c r="J89" i="5"/>
  <c r="H89" i="5"/>
  <c r="L83" i="5"/>
  <c r="J83" i="5"/>
  <c r="H83" i="5"/>
  <c r="F83" i="5"/>
  <c r="L74" i="5"/>
  <c r="J74" i="5"/>
  <c r="H74" i="5"/>
  <c r="F74" i="5"/>
  <c r="F36" i="5"/>
  <c r="L29" i="5"/>
  <c r="L38" i="5" s="1"/>
  <c r="L43" i="5" s="1"/>
  <c r="J29" i="5"/>
  <c r="J38" i="5" s="1"/>
  <c r="J43" i="5" s="1"/>
  <c r="H29" i="5"/>
  <c r="H38" i="5" s="1"/>
  <c r="H43" i="5" s="1"/>
  <c r="F29" i="5"/>
  <c r="J32" i="4"/>
  <c r="H32" i="4"/>
  <c r="F32" i="4"/>
  <c r="D32" i="4"/>
  <c r="J27" i="4"/>
  <c r="H27" i="4"/>
  <c r="F27" i="4"/>
  <c r="J22" i="4"/>
  <c r="H22" i="4"/>
  <c r="F22" i="4"/>
  <c r="D22" i="4"/>
  <c r="J14" i="4"/>
  <c r="H14" i="4"/>
  <c r="F14" i="4"/>
  <c r="D14" i="4"/>
  <c r="R23" i="3"/>
  <c r="P23" i="3"/>
  <c r="N23" i="3"/>
  <c r="L23" i="3"/>
  <c r="J23" i="3"/>
  <c r="H23" i="3"/>
  <c r="F23" i="3"/>
  <c r="D23" i="3"/>
  <c r="R17" i="3"/>
  <c r="P17" i="3"/>
  <c r="N17" i="3"/>
  <c r="L17" i="3"/>
  <c r="J17" i="3"/>
  <c r="H17" i="3"/>
  <c r="F17" i="3"/>
  <c r="D17" i="3"/>
  <c r="L25" i="2"/>
  <c r="T25" i="2"/>
  <c r="R25" i="2"/>
  <c r="P25" i="2"/>
  <c r="N25" i="2"/>
  <c r="J25" i="2"/>
  <c r="H25" i="2"/>
  <c r="F25" i="2"/>
  <c r="D25" i="2"/>
  <c r="T16" i="2"/>
  <c r="R16" i="2"/>
  <c r="P16" i="2"/>
  <c r="N16" i="2"/>
  <c r="L16" i="2"/>
  <c r="J16" i="2"/>
  <c r="H16" i="2"/>
  <c r="F16" i="2"/>
  <c r="D16" i="2"/>
  <c r="M87" i="1"/>
  <c r="K87" i="1"/>
  <c r="G87" i="1"/>
  <c r="M75" i="1"/>
  <c r="K75" i="1"/>
  <c r="K76" i="1" s="1"/>
  <c r="G75" i="1"/>
  <c r="E75" i="1"/>
  <c r="M68" i="1"/>
  <c r="K68" i="1"/>
  <c r="G68" i="1"/>
  <c r="E68" i="1"/>
  <c r="E39" i="1"/>
  <c r="M39" i="1"/>
  <c r="M40" i="1" s="1"/>
  <c r="K39" i="1"/>
  <c r="G39" i="1"/>
  <c r="M24" i="1"/>
  <c r="J147" i="5"/>
  <c r="G24" i="1"/>
  <c r="F147" i="5"/>
  <c r="M76" i="1" l="1"/>
  <c r="E76" i="1"/>
  <c r="M88" i="1"/>
  <c r="K88" i="1"/>
  <c r="F38" i="5"/>
  <c r="F43" i="5" s="1"/>
  <c r="F85" i="5" s="1"/>
  <c r="F89" i="5" s="1"/>
  <c r="F146" i="5" s="1"/>
  <c r="G40" i="1"/>
  <c r="M100" i="1"/>
  <c r="G76" i="1"/>
  <c r="G88" i="1" s="1"/>
  <c r="E40" i="1"/>
  <c r="J146" i="5"/>
  <c r="K24" i="1"/>
  <c r="K40" i="1" s="1"/>
  <c r="K100" i="1" l="1"/>
  <c r="E100" i="1"/>
  <c r="G100" i="1"/>
</calcChain>
</file>

<file path=xl/sharedStrings.xml><?xml version="1.0" encoding="utf-8"?>
<sst xmlns="http://schemas.openxmlformats.org/spreadsheetml/2006/main" count="358" uniqueCount="216">
  <si>
    <t>บริษัท บี จิสติกส์ จำกัด (มหาชน) และบริษัทย่อย</t>
  </si>
  <si>
    <t>งบแสดงฐานะการเงิน</t>
  </si>
  <si>
    <t>ณ วันที่ 31 ธันวาคม 2564</t>
  </si>
  <si>
    <t>พันบาท</t>
  </si>
  <si>
    <t>งบการเงินรวม</t>
  </si>
  <si>
    <t>งบการเงินเฉพาะกิจการ</t>
  </si>
  <si>
    <t>ณ วันที่</t>
  </si>
  <si>
    <t xml:space="preserve">หมายเหตุ </t>
  </si>
  <si>
    <t>31 ธันวาคม 2564</t>
  </si>
  <si>
    <t>31 ธันวาคม 2563</t>
  </si>
  <si>
    <t>1 ธันวาคม 2563</t>
  </si>
  <si>
    <t>สินทรัพย์</t>
  </si>
  <si>
    <t>สินทรัพย์หมุนเวียน</t>
  </si>
  <si>
    <t>เงินสดและรายการเทียบเท่าเงินสด</t>
  </si>
  <si>
    <t>ลูกหนี้การค้าและลูกหนี้หมุนเวียนอื่น - สุทธิ</t>
  </si>
  <si>
    <t xml:space="preserve">    -   กิจการที่เกี่ยวข้องกัน</t>
  </si>
  <si>
    <t xml:space="preserve">    -   กิจการอื่น</t>
  </si>
  <si>
    <t>เงินให้กู้ยืมระยะสั้นและดอกเบี้ยค้างรับแก่บริษัทย่อย</t>
  </si>
  <si>
    <t>เงินให้กู้ยืมระยะสั้นและดอกเบี้ยค้างรับแก่บริษัทร่วม</t>
  </si>
  <si>
    <t>เงินให้กู้ยืมระยะสั้นและดอกเบี้ยค้างรับแก่บริษัทที่เกี่ยวข้องกัน - สุทธิ</t>
  </si>
  <si>
    <t>สินทรัพย์ภาษีเงินได้ของปีปัจจุบัน</t>
  </si>
  <si>
    <t>สินทรัพย์ทางการเงินหมุนเวียนอื่น</t>
  </si>
  <si>
    <t>สินทรัพย์หมุนเวียนอื่น</t>
  </si>
  <si>
    <t>รวมสินทรัพย์หมุนเวียน</t>
  </si>
  <si>
    <t>สินทรัพย์ไม่หมุนเวียน</t>
  </si>
  <si>
    <t>สินทรัพย์ทางการเงินไม่หมุนเวียนอื่น</t>
  </si>
  <si>
    <t>เงินฝากธนาคารติดภาระค้ำประกัน</t>
  </si>
  <si>
    <t>เงินลงทุนในบริษัทย่อย</t>
  </si>
  <si>
    <t>เงินลงทุนในบริษัทร่วม</t>
  </si>
  <si>
    <t>เงินให้กู้ยืมระยะยาวและดอกเบี้ยค้างรับแก่บริษัทร่วม</t>
  </si>
  <si>
    <t>อสังหาริมทรัพย์เพื่อการลงทุน</t>
  </si>
  <si>
    <t xml:space="preserve">ที่ดิน อาคารและอุปกรณ์ - สุทธิ </t>
  </si>
  <si>
    <t>สินทรัพย์สิทธิการใช้ - สุทธิ</t>
  </si>
  <si>
    <t>สินทรัพย์ไม่มีตัวตน - สุทธิ</t>
  </si>
  <si>
    <t>ค่าความนิยม</t>
  </si>
  <si>
    <t>สินทรัพย์ไม่หมุนเวียนอื่น</t>
  </si>
  <si>
    <t>สินทรัพย์ภาษีเงินได้รอตัดบัญชี</t>
  </si>
  <si>
    <t>รวมสินทรัพย์ไม่หมุนเวียน</t>
  </si>
  <si>
    <t>รวมสินทรัพย์</t>
  </si>
  <si>
    <t>หนี้สินและส่วนของผู้ถือหุ้น</t>
  </si>
  <si>
    <t>หนี้สินหมุนเวียน</t>
  </si>
  <si>
    <t>เจ้าหนี้การค้าและเจ้าหนี้หมุนเวียนอื่น</t>
  </si>
  <si>
    <t>ส่วนของหนี้สินตามสัญญาเช่าที่ถึงกำหนดชำระภายในหนึ่งปี</t>
  </si>
  <si>
    <t>หนี้สินหมุนเวียนอื่น</t>
  </si>
  <si>
    <t>รวมหนี้สินหมุนเวียน</t>
  </si>
  <si>
    <t>หนี้สินไม่หมุนเวียน</t>
  </si>
  <si>
    <t>หนี้สินตามสัญญาเช่า - สุทธิ</t>
  </si>
  <si>
    <t>ประมาณการหนี้สินไม่หมุนเวียนสำหรับผลประโยชน์พนักงาน</t>
  </si>
  <si>
    <t>หนี้สินไม่หมุนเวียนอื่น</t>
  </si>
  <si>
    <t>หนี้สินภาษีเงินได้รอตัดบัญชี</t>
  </si>
  <si>
    <t>รวมหนี้สินไม่หมุนเวียน</t>
  </si>
  <si>
    <t>รวมหนี้สิน</t>
  </si>
  <si>
    <t>ส่วนของผู้ถือหุ้น</t>
  </si>
  <si>
    <t>ทุนเรือนหุ้น</t>
  </si>
  <si>
    <t xml:space="preserve">   ทุนจดทะเบียน </t>
  </si>
  <si>
    <t>ส่วนเกิน (ส่วนต่ำ) มูลค่าหุ้น</t>
  </si>
  <si>
    <t>กำไร (ขาดทุน) สะสม</t>
  </si>
  <si>
    <t xml:space="preserve">   ขาดทุนสะสม</t>
  </si>
  <si>
    <t>องค์ประกอบอื่นของส่วนของผู้ถือหุ้น</t>
  </si>
  <si>
    <t>ส่วนได้เสียที่ไม่มีอำนาจควบคุม</t>
  </si>
  <si>
    <t>รวมส่วนของผู้ถือหุ้น</t>
  </si>
  <si>
    <t>รวมหนี้สินและส่วนของผู้ถือหุ้น</t>
  </si>
  <si>
    <t>งบแสดงการเปลี่ยนแปลงส่วนของผู้ถือหุ้น</t>
  </si>
  <si>
    <t>สำหรับปีสิ้นสุดวันที่ 31 ธันวาคม 2564</t>
  </si>
  <si>
    <t>(หน่วย : พันบาท)</t>
  </si>
  <si>
    <t>ผลกำไร (ขาดทุน)</t>
  </si>
  <si>
    <t>รวม</t>
  </si>
  <si>
    <t>จากการวัดมูลค่าใหม่ของ</t>
  </si>
  <si>
    <t>ผลต่างจากการเปลี่ยนแปลง</t>
  </si>
  <si>
    <t>องค์ประกอบ</t>
  </si>
  <si>
    <t>ส่วนได้เสีย</t>
  </si>
  <si>
    <t>ทุนที่ออก</t>
  </si>
  <si>
    <t>ส่วนเกิน (ส่วนต่ำ)</t>
  </si>
  <si>
    <t>ทุนสำรอง</t>
  </si>
  <si>
    <t>ผลประโยชน์พนักงาน</t>
  </si>
  <si>
    <t>ในมูลค่ายุติธรรมของ</t>
  </si>
  <si>
    <t>อื่นของส่วน</t>
  </si>
  <si>
    <t>ที่ไม่มีอำนาจ</t>
  </si>
  <si>
    <t>รวมส่วนของ</t>
  </si>
  <si>
    <t>และชำระแล้ว</t>
  </si>
  <si>
    <t>มูลค่าหุ้นสามัญ</t>
  </si>
  <si>
    <t xml:space="preserve">ตามกฎหมาย </t>
  </si>
  <si>
    <t>ขาดทุนสะสม</t>
  </si>
  <si>
    <t>ที่กำหนดไว้</t>
  </si>
  <si>
    <t>เงินลงทุนเผื่อขาย</t>
  </si>
  <si>
    <t>ของผู้ถือหุ้น</t>
  </si>
  <si>
    <t>ควบคุม</t>
  </si>
  <si>
    <t>ผู้ถือหุ้น</t>
  </si>
  <si>
    <t>ยอดคงเหลือ ณ วันที่ 1 มกราคม 2563</t>
  </si>
  <si>
    <t>โอนไปกำไร(ขาดทุน)สะสม</t>
  </si>
  <si>
    <t>ยอดคงเหลือ ณ วันที่ 31 ธันวาคม 2563</t>
  </si>
  <si>
    <t>ยอดคงเหลือ ณ วันที่ 1 มกราคม 2564</t>
  </si>
  <si>
    <t>เพิ่มทุน</t>
  </si>
  <si>
    <t>ปรับปรุง/แก้ไขข้อผิดพลาด</t>
  </si>
  <si>
    <t>การเปลี่ยนแปลงในส่วนได้เสียในบริษัทย่อย</t>
  </si>
  <si>
    <t>- การได้มาซึ่งส่วนได้เสียที่ไม่มีอำนาจควบคุม    จากการซื้อบริษัทย่อยใหม่</t>
  </si>
  <si>
    <t>3</t>
  </si>
  <si>
    <t>ผลกำไร (ขาดทุน) จาก</t>
  </si>
  <si>
    <t>การวัดมูลค่าใหม่ของ</t>
  </si>
  <si>
    <t>ยอดคงเหลือ ณ วันที่ 31 ธันวาคม 2564</t>
  </si>
  <si>
    <t>4</t>
  </si>
  <si>
    <t>งบกำไรขาดทุนเบ็ดเสร็จ</t>
  </si>
  <si>
    <t xml:space="preserve">รายได้ </t>
  </si>
  <si>
    <t>รายได้จากการให้บริการ</t>
  </si>
  <si>
    <t>รายได้ดอกเบี้ย</t>
  </si>
  <si>
    <t>กำไรจากการขายทรัพย์สินถาวรและสิทธิการเช่าท่าเทียบเรือ</t>
  </si>
  <si>
    <t>รายได้อื่น</t>
  </si>
  <si>
    <t>รวมรายได้</t>
  </si>
  <si>
    <t xml:space="preserve">ค่าใช้จ่าย </t>
  </si>
  <si>
    <t>ต้นทุนการให้บริการ</t>
  </si>
  <si>
    <t>ค่าใช้จ่ายในการขาย</t>
  </si>
  <si>
    <t xml:space="preserve">ค่าใช้จ่ายในการบริหาร </t>
  </si>
  <si>
    <t>หนี้สงสัยจะสูญ</t>
  </si>
  <si>
    <t>ต้นทุนทางการเงิน</t>
  </si>
  <si>
    <t>รวมค่าใช้จ่าย</t>
  </si>
  <si>
    <t>ส่วนแบ่งกำไร (ขาดทุน) จากเงินลงทุนในบริษัทร่วม</t>
  </si>
  <si>
    <t>กำไร(ขาดทุน) ก่อนภาษีเงินได้</t>
  </si>
  <si>
    <t>(ค่าใช้จ่าย) รายได้ภาษีเงินได้</t>
  </si>
  <si>
    <t>กำไร(ขาดทุน) สำหรับงวด</t>
  </si>
  <si>
    <t>การแบ่งปัน กำไร(ขาดทุน)</t>
  </si>
  <si>
    <t>ส่วนที่เป็นของบริษัทใหญ่</t>
  </si>
  <si>
    <t>ส่วนที่เป็นของส่วนได้เสียที่ไม่มีอำนาจควบคุม</t>
  </si>
  <si>
    <t>5</t>
  </si>
  <si>
    <t>กำไร (ขาดทุน) เบ็ดเสร็จอื่น</t>
  </si>
  <si>
    <t xml:space="preserve">     กำไร(ขาดทุน)จากการวัดมูลค่าสินทรัพย์ทางการเงิน</t>
  </si>
  <si>
    <t xml:space="preserve">          -ผลประโยชน์พนักงานที่กำหนดไว้</t>
  </si>
  <si>
    <t>กำไร (ขาดทุน) เบ็ดเสร็จอื่นสำหรับงวด</t>
  </si>
  <si>
    <t>กำไร(ขาดทุน) เบ็ดเสร็จรวมสำหรับงวด</t>
  </si>
  <si>
    <t>การแบ่งปันกำไร (ขาดทุน) เบ็ดเสร็จรวม</t>
  </si>
  <si>
    <t>กำไร(ขาดทุน)ต่อหุ้นขั้นพื้นฐาน</t>
  </si>
  <si>
    <t xml:space="preserve">     กำไร(ขาดทุน) ต่อหุ้น (บาท)</t>
  </si>
  <si>
    <t xml:space="preserve">     จำนวนหุ้นสามัญถัวเฉลี่ยถ่วงน้ำหนัก (หุ้น)</t>
  </si>
  <si>
    <t>6</t>
  </si>
  <si>
    <t>งบกระแสเงินสด</t>
  </si>
  <si>
    <t>กระแสเงินสดจากกิจกรรมดำเนินงาน</t>
  </si>
  <si>
    <t>รายการปรับกระทบรายการกำไร(ขาดทุน)ก่อนภาษีเงินได้</t>
  </si>
  <si>
    <t>ค่าเสื่อมราคาและค่าใช้จ่ายตัดบัญชี</t>
  </si>
  <si>
    <t>ตัดจำหน่ายสินทรัพย์สิทธิการใช้</t>
  </si>
  <si>
    <t>หนี้สงสัยจะสูญ(กลับรายการ)</t>
  </si>
  <si>
    <t>ค่าใช้จ่ายผลประโยชน์พนักงาน</t>
  </si>
  <si>
    <t>(กำไร)ขาดทุนจากอัตราแลกเปลี่ยนที่ยังไม่เกิดขึ้น</t>
  </si>
  <si>
    <t>ขาดทุนขากการขายทรัพย์สินถาวร</t>
  </si>
  <si>
    <t>(กำไร)จากการจำหน่ายสินทรัพย์ทางการเงินหมุนเวียน</t>
  </si>
  <si>
    <t>ขาดทุนจากการเลิกใช้สินทรัพย์ไม่มีตัวตน</t>
  </si>
  <si>
    <t>ขาดทุนจากการด้อยค่าที่รับรู้ในกำไรหรือขาดทุน</t>
  </si>
  <si>
    <t>ส่วนแบ่งกำไรในบริษัทร่วม</t>
  </si>
  <si>
    <t>ส่วนแบ่ง(กำไร)ขาดทุนในบริษัทอื่น</t>
  </si>
  <si>
    <t>ดอกเบี้ยรับ</t>
  </si>
  <si>
    <t>ดอกเบี้ยจ่าย</t>
  </si>
  <si>
    <t>ภาษีเงินได้</t>
  </si>
  <si>
    <t>กำไร(ขาดทุน)จากการดำเนินงานก่อนการเปลี่ยนแปลงในสินทรัพย์</t>
  </si>
  <si>
    <t xml:space="preserve">    และหนี้สินดำเนินงาน</t>
  </si>
  <si>
    <t>สินทรัพย์ดำเนินงาน(เพิ่มขึ้น)ลดลง</t>
  </si>
  <si>
    <t>ลูกหนี้การค้าและลูกหนี้อื่นหมุนเวียนลดลง</t>
  </si>
  <si>
    <t>สินทรัพย์หมุนเวียนอื่น(เพิ่มขึ้น)ลดลง</t>
  </si>
  <si>
    <t>สินทรัพย์ไม่หมุนเวียนอื่น(เพิ่มขึ้น)ลดลง</t>
  </si>
  <si>
    <t>เจ้าหนี้การค้าและเจ้าหนี้อื่นหมุนเวียน(ลดลง)</t>
  </si>
  <si>
    <t>หนี้สินหมุนเวียนอื่นเพิ่มขึ้น</t>
  </si>
  <si>
    <t>หนี้สินไม่หมุนเวียนอื่นเพิ่มขึ้น</t>
  </si>
  <si>
    <t>กระแสเงินสดสุทธิได้มาจากการดำเนินงาน</t>
  </si>
  <si>
    <t>ภาษีเงินได้รับคืน</t>
  </si>
  <si>
    <t>เงินสดจ่ายผลประโยชน์พนักงาน</t>
  </si>
  <si>
    <t>เงินสดสุทธิได้มาจากกิจกรรมดำเนินงาน</t>
  </si>
  <si>
    <t>หมายเหตุประกอบงบการเงินถือเป็นส่วนหนึ่งของงบการเงินนี้</t>
  </si>
  <si>
    <t>7</t>
  </si>
  <si>
    <t>กระแสเงินสดจากกิจกรรมลงทุน</t>
  </si>
  <si>
    <t>เงินสดรับดอกเบี้ย</t>
  </si>
  <si>
    <t>เงินสดรับจากการจำหน่ายหน่วยลงทุนในกองทุนเปิด</t>
  </si>
  <si>
    <t>เงินสดรับจากการจำหน่ายเงินลงทุน</t>
  </si>
  <si>
    <t>เงินฝากติดภาระค้ำประกัน(เพิ่มขึ้น)</t>
  </si>
  <si>
    <t>เงินสดจ่ายล่วงหน้าเงินลงทุน</t>
  </si>
  <si>
    <t>เงินสดจ่ายเพื่อเพิ่มทุนในบริษัทย่อย</t>
  </si>
  <si>
    <t>เงินสดจ่ายซื้อเงินลงทุนในบริษัทย่อย</t>
  </si>
  <si>
    <t>เงินให้กู้ยืมระยะสั้นแก่บริษัทย่อย</t>
  </si>
  <si>
    <t>เงินให้กู้ยืมระยะยาวแก่บริษัทร่วม</t>
  </si>
  <si>
    <t>เงินยืมระยะสั้นแก่บุคคลที่เกี่ยวข้องกัน</t>
  </si>
  <si>
    <t>เงินสดจ่ายชำระค่าเพิ่มทุนในเงินลงทุนในบริษัทร่วม</t>
  </si>
  <si>
    <t>เงินสดจ่ายจากการซื้อเงินลงทุนระยะยาวอื่น</t>
  </si>
  <si>
    <t>เงินสดจ่ายเพื่อซื้อที่ดิน อาคาร และอุปกรณ์</t>
  </si>
  <si>
    <t xml:space="preserve">          - สิทธิการเช่าท่าเรือ</t>
  </si>
  <si>
    <t>เงินสดจ่ายซื้อสินทรัพย์ไม่มีตัวตน</t>
  </si>
  <si>
    <t>เงินสดสุทธิได้มาจากกิจกรรมลงทุน</t>
  </si>
  <si>
    <t>กระแสเงินสดจากกิจกรรมจัดหาเงิน</t>
  </si>
  <si>
    <t>เงินสดจ่ายดอกเบี้ย</t>
  </si>
  <si>
    <t>เงินสดจ่ายคืนหนี้สินภายใต้สัญญาเช่า</t>
  </si>
  <si>
    <t>เงินสดรับจากการเพิ่มทุน</t>
  </si>
  <si>
    <t>เงินสดรับจากเงินกู้ยืมระยะสั้นจากสถาบันการเงิน</t>
  </si>
  <si>
    <t>เงินสดจ่ายเพื่อชำระเงินกู้ยืมระยะสั้นจากสถาบันการเงิน</t>
  </si>
  <si>
    <t>เงินสดสุทธิ(ใช้ไปใน)กิจกรรมจัดหาเงิน</t>
  </si>
  <si>
    <t>เงินสดและรายการเทียบเท่าเงินสดเพิ่มขึ้น(ลดลง)สุทธิ</t>
  </si>
  <si>
    <t>เงินสดและรายการเทียบเท่าเงินสดรับจากการซื้อบริษัทย่อย</t>
  </si>
  <si>
    <t>ผลกระทบจากอัตราแลกเปลี่ยนของเงินตราต่างประเทศ</t>
  </si>
  <si>
    <t>เงินสดและรายการเทียบเท่าเงินสดปลายปี</t>
  </si>
  <si>
    <t>ข้อมูลเพิ่มเติมเกี่ยวกับงบกระแสเงินสด</t>
  </si>
  <si>
    <t>โอนออกไปเป็นสินทรัพย์สิทธิการใช้</t>
  </si>
  <si>
    <t>เจ้าหนี้ตามสัญญาเช่าลดลงจากการขายสินทรัพย์สิทธิการใช้</t>
  </si>
  <si>
    <t>เจ้าหนี้ตามสัญญาเช่าเพิ่มขึ้นจากสินทรัพย์สิทธิการใช้</t>
  </si>
  <si>
    <t>ที่ดิน อาคาร และอุปกรณ์ลดลงจากการโอนไปเป็นสินทรัพย์ไม่มีตัวตน</t>
  </si>
  <si>
    <t>8</t>
  </si>
  <si>
    <t>Test</t>
  </si>
  <si>
    <t>Checked</t>
  </si>
  <si>
    <t>นางสาวสุทธิรัตน์ ลีสวัสดิ์ตระกูล</t>
  </si>
  <si>
    <t>(..............................................................................................)</t>
  </si>
  <si>
    <t xml:space="preserve">          (..............................................................................................)</t>
  </si>
  <si>
    <t xml:space="preserve">          นายปัญญา บุญญาภิวัฒน์</t>
  </si>
  <si>
    <t>งบกำไรขาดทุน</t>
  </si>
  <si>
    <t xml:space="preserve">   ทุนที่ออกและชำระแล้ว - หุ้นสามัญ 2,114,458,162 หุ้น</t>
  </si>
  <si>
    <t>9</t>
  </si>
  <si>
    <t>กำไร(ขาดทุน)เบ็ดเสร็จรวมสำหรับปี</t>
  </si>
  <si>
    <t>(ขาดทุน)สำหรับปี</t>
  </si>
  <si>
    <t>เงินสดและรายการเทียบเท่าเงินสดต้นปี</t>
  </si>
  <si>
    <t>กำไร(ขาดทุน) สำหรับปี</t>
  </si>
  <si>
    <t>ค่าเผื่อการด้อยค่าสินทรัพย์(กลับรายการ)</t>
  </si>
  <si>
    <t>หมายเหตุ</t>
  </si>
  <si>
    <t>เงินสดรับจากการขายที่ดิน อาคาร และอุปกรณ์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</si>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</sst>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1" formatCode="_(* #,##0_);_(* \(#,##0\);_(* &quot;-&quot;_);_(@_)"/>
    <numFmt numFmtId="43" formatCode="_(* #,##0.00_);_(* \(#,##0.00\);_(* &quot;-&quot;??_);_(@_)"/>
    <numFmt numFmtId="164" formatCode="_-* #,##0.00_-;\-* #,##0.00_-;_-* &quot;-&quot;??_-;_-@_-"/>
    <numFmt numFmtId="165" formatCode="#,##0.00;\(#,##0.00\)"/>
    <numFmt numFmtId="166" formatCode="_(* #,##0.00_);_(* \(#,##0.00\);_(* &quot;-&quot;_);_(@_)"/>
    <numFmt numFmtId="167" formatCode="_(* #,##0_);_(* \(#,##0\);_(* &quot;-&quot;??_);_(@_)"/>
    <numFmt numFmtId="168" formatCode="_-* #,##0_-;\-* #,##0_-;_-* &quot;-&quot;??_-;_-@_-"/>
    <numFmt numFmtId="169" formatCode="#,##0\ ;\(#,##0\)"/>
    <numFmt numFmtId="170" formatCode="#,##0.00\ ;\(#,##0.00\)"/>
    <numFmt numFmtId="171" formatCode="#,##0.000\ ;\(#,##0.000\)"/>
    <numFmt numFmtId="172" formatCode="#,##0.0000\ ;\(#,##0.0000\)"/>
  </numFmts>
  <fonts count="20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5"/>
      <name val="Angsana New"/>
      <family val="1"/>
    </font>
    <font>
      <b/>
      <sz val="14"/>
      <name val="Angsana New"/>
      <family val="1"/>
    </font>
    <font>
      <sz val="14"/>
      <name val="Angsana New"/>
      <family val="1"/>
    </font>
    <font>
      <b/>
      <sz val="14"/>
      <color theme="1"/>
      <name val="Angsana New"/>
      <family val="1"/>
    </font>
    <font>
      <sz val="14"/>
      <color theme="1"/>
      <name val="Angsana New"/>
      <family val="1"/>
    </font>
    <font>
      <sz val="10"/>
      <name val="Arial"/>
      <family val="2"/>
    </font>
    <font>
      <i/>
      <sz val="14"/>
      <name val="Angsana New"/>
      <family val="1"/>
    </font>
    <font>
      <sz val="14"/>
      <color indexed="9"/>
      <name val="Angsana New"/>
      <family val="1"/>
    </font>
    <font>
      <sz val="14"/>
      <color theme="0"/>
      <name val="Angsana New"/>
      <family val="1"/>
    </font>
    <font>
      <b/>
      <sz val="14"/>
      <color indexed="8"/>
      <name val="Angsana New"/>
      <family val="1"/>
    </font>
    <font>
      <sz val="14"/>
      <color indexed="8"/>
      <name val="Angsana New"/>
      <family val="1"/>
    </font>
    <font>
      <sz val="11"/>
      <name val="Times New Roman"/>
      <family val="1"/>
    </font>
    <font>
      <b/>
      <sz val="16"/>
      <name val="Angsana New"/>
      <family val="1"/>
    </font>
    <font>
      <sz val="16"/>
      <name val="Angsana New"/>
      <family val="1"/>
    </font>
    <font>
      <i/>
      <sz val="16"/>
      <name val="Angsana New"/>
      <family val="1"/>
    </font>
    <font>
      <sz val="16"/>
      <name val="Calibri"/>
      <family val="2"/>
      <charset val="222"/>
      <scheme val="minor"/>
    </font>
    <font>
      <sz val="16"/>
      <name val="Angsana New"/>
      <family val="1"/>
      <charset val="222"/>
    </font>
    <font>
      <b/>
      <i/>
      <sz val="16"/>
      <name val="Angsana New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9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13" fillId="0" borderId="0"/>
    <xf numFmtId="0" fontId="7" fillId="0" borderId="0"/>
    <xf numFmtId="0" fontId="7" fillId="0" borderId="0"/>
    <xf numFmtId="43" fontId="7" fillId="0" borderId="0" applyFont="0" applyFill="0" applyBorder="0" applyAlignment="0" applyProtection="0"/>
  </cellStyleXfs>
  <cellXfs count="213">
    <xf numFmtId="0" fontId="0" fillId="0" borderId="0" xfId="0"/>
    <xf numFmtId="49" fontId="3" fillId="0" borderId="0" xfId="2" applyNumberFormat="1" applyFont="1" applyAlignment="1">
      <alignment horizontal="center"/>
    </xf>
    <xf numFmtId="0" fontId="3" fillId="0" borderId="0" xfId="2" applyFont="1"/>
    <xf numFmtId="0" fontId="4" fillId="0" borderId="0" xfId="2" applyFont="1"/>
    <xf numFmtId="0" fontId="3" fillId="0" borderId="0" xfId="2" applyFont="1" applyAlignment="1">
      <alignment horizontal="center"/>
    </xf>
    <xf numFmtId="0" fontId="3" fillId="0" borderId="3" xfId="2" applyFont="1" applyBorder="1" applyAlignment="1">
      <alignment horizontal="center"/>
    </xf>
    <xf numFmtId="49" fontId="4" fillId="0" borderId="0" xfId="2" applyNumberFormat="1" applyFont="1"/>
    <xf numFmtId="0" fontId="3" fillId="0" borderId="1" xfId="2" applyFont="1" applyBorder="1" applyAlignment="1">
      <alignment horizontal="center"/>
    </xf>
    <xf numFmtId="0" fontId="3" fillId="0" borderId="1" xfId="2" quotePrefix="1" applyFont="1" applyBorder="1" applyAlignment="1">
      <alignment horizontal="center"/>
    </xf>
    <xf numFmtId="0" fontId="3" fillId="0" borderId="0" xfId="2" quotePrefix="1" applyFont="1" applyAlignment="1">
      <alignment horizontal="center"/>
    </xf>
    <xf numFmtId="0" fontId="5" fillId="0" borderId="1" xfId="2" quotePrefix="1" applyFont="1" applyBorder="1" applyAlignment="1">
      <alignment horizontal="center"/>
    </xf>
    <xf numFmtId="165" fontId="4" fillId="0" borderId="0" xfId="1" applyNumberFormat="1" applyFont="1" applyFill="1" applyBorder="1" applyAlignment="1">
      <alignment horizontal="center" vertical="top" wrapText="1"/>
    </xf>
    <xf numFmtId="0" fontId="5" fillId="0" borderId="0" xfId="2" applyFont="1" applyAlignment="1">
      <alignment horizontal="center"/>
    </xf>
    <xf numFmtId="49" fontId="3" fillId="0" borderId="0" xfId="2" applyNumberFormat="1" applyFont="1"/>
    <xf numFmtId="0" fontId="4" fillId="0" borderId="0" xfId="2" applyFont="1" applyAlignment="1">
      <alignment horizontal="center"/>
    </xf>
    <xf numFmtId="37" fontId="3" fillId="0" borderId="0" xfId="2" applyNumberFormat="1" applyFont="1" applyAlignment="1">
      <alignment horizontal="right"/>
    </xf>
    <xf numFmtId="37" fontId="5" fillId="0" borderId="0" xfId="2" applyNumberFormat="1" applyFont="1" applyAlignment="1">
      <alignment horizontal="right"/>
    </xf>
    <xf numFmtId="41" fontId="6" fillId="0" borderId="0" xfId="2" applyNumberFormat="1" applyFont="1"/>
    <xf numFmtId="41" fontId="4" fillId="0" borderId="0" xfId="2" applyNumberFormat="1" applyFont="1"/>
    <xf numFmtId="41" fontId="4" fillId="0" borderId="0" xfId="2" applyNumberFormat="1" applyFont="1" applyAlignment="1">
      <alignment horizontal="right"/>
    </xf>
    <xf numFmtId="166" fontId="6" fillId="0" borderId="0" xfId="2" applyNumberFormat="1" applyFont="1"/>
    <xf numFmtId="41" fontId="6" fillId="0" borderId="0" xfId="3" applyNumberFormat="1" applyFont="1" applyFill="1" applyBorder="1" applyAlignment="1">
      <alignment horizontal="center"/>
    </xf>
    <xf numFmtId="167" fontId="6" fillId="0" borderId="0" xfId="3" applyNumberFormat="1" applyFont="1" applyFill="1" applyBorder="1" applyAlignment="1">
      <alignment horizontal="center"/>
    </xf>
    <xf numFmtId="167" fontId="4" fillId="0" borderId="0" xfId="3" applyNumberFormat="1" applyFont="1" applyFill="1" applyBorder="1" applyAlignment="1">
      <alignment horizontal="center"/>
    </xf>
    <xf numFmtId="41" fontId="4" fillId="0" borderId="2" xfId="2" applyNumberFormat="1" applyFont="1" applyBorder="1" applyAlignment="1">
      <alignment horizontal="right"/>
    </xf>
    <xf numFmtId="43" fontId="4" fillId="0" borderId="0" xfId="3" applyFont="1" applyFill="1" applyAlignment="1">
      <alignment horizontal="center"/>
    </xf>
    <xf numFmtId="167" fontId="4" fillId="0" borderId="2" xfId="3" applyNumberFormat="1" applyFont="1" applyFill="1" applyBorder="1" applyAlignment="1">
      <alignment horizontal="right"/>
    </xf>
    <xf numFmtId="168" fontId="4" fillId="0" borderId="2" xfId="1" applyNumberFormat="1" applyFont="1" applyBorder="1" applyAlignment="1">
      <alignment horizontal="right"/>
    </xf>
    <xf numFmtId="41" fontId="4" fillId="0" borderId="4" xfId="2" applyNumberFormat="1" applyFont="1" applyBorder="1" applyAlignment="1">
      <alignment horizontal="right"/>
    </xf>
    <xf numFmtId="167" fontId="4" fillId="0" borderId="4" xfId="3" applyNumberFormat="1" applyFont="1" applyFill="1" applyBorder="1" applyAlignment="1">
      <alignment horizontal="right"/>
    </xf>
    <xf numFmtId="41" fontId="3" fillId="0" borderId="0" xfId="2" applyNumberFormat="1" applyFont="1" applyAlignment="1">
      <alignment horizontal="right"/>
    </xf>
    <xf numFmtId="41" fontId="5" fillId="0" borderId="0" xfId="2" applyNumberFormat="1" applyFont="1" applyAlignment="1">
      <alignment horizontal="right"/>
    </xf>
    <xf numFmtId="49" fontId="8" fillId="0" borderId="0" xfId="2" applyNumberFormat="1" applyFont="1"/>
    <xf numFmtId="167" fontId="6" fillId="0" borderId="0" xfId="3" applyNumberFormat="1" applyFont="1" applyFill="1" applyAlignment="1"/>
    <xf numFmtId="167" fontId="4" fillId="0" borderId="0" xfId="3" applyNumberFormat="1" applyFont="1" applyFill="1" applyAlignment="1"/>
    <xf numFmtId="41" fontId="6" fillId="0" borderId="2" xfId="2" applyNumberFormat="1" applyFont="1" applyBorder="1" applyAlignment="1">
      <alignment horizontal="right"/>
    </xf>
    <xf numFmtId="41" fontId="4" fillId="0" borderId="1" xfId="2" applyNumberFormat="1" applyFont="1" applyBorder="1" applyAlignment="1">
      <alignment horizontal="right"/>
    </xf>
    <xf numFmtId="43" fontId="4" fillId="0" borderId="0" xfId="3" applyFont="1" applyFill="1" applyBorder="1" applyAlignment="1">
      <alignment horizontal="right"/>
    </xf>
    <xf numFmtId="41" fontId="6" fillId="0" borderId="0" xfId="2" applyNumberFormat="1" applyFont="1" applyAlignment="1">
      <alignment horizontal="right"/>
    </xf>
    <xf numFmtId="37" fontId="4" fillId="0" borderId="0" xfId="2" applyNumberFormat="1" applyFont="1" applyAlignment="1">
      <alignment horizontal="right"/>
    </xf>
    <xf numFmtId="37" fontId="6" fillId="0" borderId="0" xfId="2" applyNumberFormat="1" applyFont="1" applyAlignment="1">
      <alignment horizontal="right"/>
    </xf>
    <xf numFmtId="49" fontId="9" fillId="0" borderId="0" xfId="2" applyNumberFormat="1" applyFont="1"/>
    <xf numFmtId="0" fontId="9" fillId="0" borderId="0" xfId="2" applyFont="1"/>
    <xf numFmtId="37" fontId="9" fillId="0" borderId="0" xfId="2" applyNumberFormat="1" applyFont="1"/>
    <xf numFmtId="37" fontId="6" fillId="0" borderId="0" xfId="2" applyNumberFormat="1" applyFont="1"/>
    <xf numFmtId="43" fontId="10" fillId="0" borderId="0" xfId="3" applyFont="1" applyFill="1" applyAlignment="1"/>
    <xf numFmtId="0" fontId="6" fillId="0" borderId="0" xfId="2" applyFont="1"/>
    <xf numFmtId="0" fontId="8" fillId="0" borderId="0" xfId="2" applyFont="1" applyAlignment="1">
      <alignment horizontal="center"/>
    </xf>
    <xf numFmtId="49" fontId="3" fillId="0" borderId="0" xfId="2" applyNumberFormat="1" applyFont="1" applyAlignment="1">
      <alignment horizontal="right"/>
    </xf>
    <xf numFmtId="49" fontId="11" fillId="0" borderId="0" xfId="2" applyNumberFormat="1" applyFont="1" applyAlignment="1">
      <alignment horizontal="center"/>
    </xf>
    <xf numFmtId="49" fontId="11" fillId="0" borderId="0" xfId="2" applyNumberFormat="1" applyFont="1"/>
    <xf numFmtId="49" fontId="4" fillId="0" borderId="0" xfId="2" applyNumberFormat="1" applyFont="1" applyAlignment="1">
      <alignment vertical="top" wrapText="1"/>
    </xf>
    <xf numFmtId="0" fontId="4" fillId="0" borderId="0" xfId="2" applyFont="1" applyAlignment="1">
      <alignment horizontal="center" vertical="top" wrapText="1"/>
    </xf>
    <xf numFmtId="0" fontId="3" fillId="0" borderId="0" xfId="2" applyFont="1" applyAlignment="1">
      <alignment vertical="top" wrapText="1"/>
    </xf>
    <xf numFmtId="0" fontId="3" fillId="0" borderId="0" xfId="2" applyFont="1" applyAlignment="1">
      <alignment horizontal="center" vertical="top" wrapText="1"/>
    </xf>
    <xf numFmtId="0" fontId="3" fillId="0" borderId="0" xfId="2" applyFont="1" applyAlignment="1">
      <alignment horizontal="center" vertical="top"/>
    </xf>
    <xf numFmtId="43" fontId="4" fillId="0" borderId="0" xfId="3" applyFont="1" applyFill="1"/>
    <xf numFmtId="49" fontId="4" fillId="0" borderId="0" xfId="2" applyNumberFormat="1" applyFont="1" applyAlignment="1">
      <alignment vertical="top"/>
    </xf>
    <xf numFmtId="0" fontId="4" fillId="0" borderId="0" xfId="2" applyFont="1" applyAlignment="1">
      <alignment horizontal="center" vertical="top"/>
    </xf>
    <xf numFmtId="0" fontId="3" fillId="0" borderId="0" xfId="2" applyFont="1" applyAlignment="1">
      <alignment vertical="top"/>
    </xf>
    <xf numFmtId="0" fontId="3" fillId="0" borderId="0" xfId="2" applyFont="1" applyAlignment="1">
      <alignment horizontal="center" vertical="center"/>
    </xf>
    <xf numFmtId="43" fontId="4" fillId="0" borderId="0" xfId="3" applyFont="1" applyFill="1" applyAlignment="1"/>
    <xf numFmtId="0" fontId="4" fillId="0" borderId="0" xfId="2" applyFont="1" applyAlignment="1">
      <alignment vertical="top" wrapText="1"/>
    </xf>
    <xf numFmtId="0" fontId="3" fillId="0" borderId="1" xfId="2" applyFont="1" applyBorder="1" applyAlignment="1">
      <alignment horizontal="center" vertical="top" wrapText="1"/>
    </xf>
    <xf numFmtId="0" fontId="3" fillId="0" borderId="1" xfId="2" applyFont="1" applyBorder="1" applyAlignment="1">
      <alignment horizontal="center" vertical="top"/>
    </xf>
    <xf numFmtId="167" fontId="4" fillId="0" borderId="3" xfId="3" applyNumberFormat="1" applyFont="1" applyFill="1" applyBorder="1" applyAlignment="1">
      <alignment horizontal="right"/>
    </xf>
    <xf numFmtId="41" fontId="4" fillId="0" borderId="3" xfId="2" applyNumberFormat="1" applyFont="1" applyBorder="1" applyAlignment="1">
      <alignment horizontal="right"/>
    </xf>
    <xf numFmtId="167" fontId="4" fillId="0" borderId="0" xfId="3" applyNumberFormat="1" applyFont="1" applyFill="1" applyBorder="1" applyAlignment="1">
      <alignment horizontal="right" vertical="center"/>
    </xf>
    <xf numFmtId="41" fontId="4" fillId="0" borderId="0" xfId="0" applyNumberFormat="1" applyFont="1" applyAlignment="1">
      <alignment horizontal="right" vertical="center"/>
    </xf>
    <xf numFmtId="167" fontId="4" fillId="0" borderId="0" xfId="3" applyNumberFormat="1" applyFont="1" applyFill="1" applyBorder="1" applyAlignment="1">
      <alignment horizontal="right"/>
    </xf>
    <xf numFmtId="164" fontId="4" fillId="0" borderId="0" xfId="2" applyNumberFormat="1" applyFont="1"/>
    <xf numFmtId="167" fontId="4" fillId="0" borderId="5" xfId="3" applyNumberFormat="1" applyFont="1" applyFill="1" applyBorder="1" applyAlignment="1">
      <alignment horizontal="right"/>
    </xf>
    <xf numFmtId="43" fontId="4" fillId="0" borderId="0" xfId="2" applyNumberFormat="1" applyFont="1"/>
    <xf numFmtId="0" fontId="8" fillId="0" borderId="0" xfId="2" applyFont="1"/>
    <xf numFmtId="167" fontId="4" fillId="0" borderId="0" xfId="2" applyNumberFormat="1" applyFont="1"/>
    <xf numFmtId="164" fontId="4" fillId="0" borderId="0" xfId="1" applyFont="1" applyFill="1"/>
    <xf numFmtId="0" fontId="3" fillId="0" borderId="0" xfId="2" applyFont="1" applyAlignment="1">
      <alignment horizontal="center" vertical="center" wrapText="1"/>
    </xf>
    <xf numFmtId="49" fontId="4" fillId="0" borderId="0" xfId="0" applyNumberFormat="1" applyFont="1"/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vertical="top" wrapText="1"/>
    </xf>
    <xf numFmtId="41" fontId="4" fillId="0" borderId="0" xfId="0" applyNumberFormat="1" applyFont="1" applyAlignment="1">
      <alignment horizontal="right"/>
    </xf>
    <xf numFmtId="41" fontId="4" fillId="0" borderId="0" xfId="0" applyNumberFormat="1" applyFont="1"/>
    <xf numFmtId="167" fontId="4" fillId="0" borderId="0" xfId="0" applyNumberFormat="1" applyFont="1" applyAlignment="1">
      <alignment horizontal="center" vertical="top"/>
    </xf>
    <xf numFmtId="0" fontId="4" fillId="0" borderId="0" xfId="0" applyFont="1"/>
    <xf numFmtId="0" fontId="4" fillId="0" borderId="0" xfId="0" applyFont="1" applyAlignment="1">
      <alignment horizontal="center"/>
    </xf>
    <xf numFmtId="41" fontId="4" fillId="0" borderId="0" xfId="0" applyNumberFormat="1" applyFont="1" applyAlignment="1">
      <alignment horizontal="center"/>
    </xf>
    <xf numFmtId="167" fontId="4" fillId="0" borderId="1" xfId="3" applyNumberFormat="1" applyFont="1" applyFill="1" applyBorder="1" applyAlignment="1">
      <alignment horizontal="center"/>
    </xf>
    <xf numFmtId="49" fontId="4" fillId="0" borderId="0" xfId="0" applyNumberFormat="1" applyFont="1" applyAlignment="1">
      <alignment vertical="top" wrapText="1"/>
    </xf>
    <xf numFmtId="41" fontId="4" fillId="0" borderId="5" xfId="0" applyNumberFormat="1" applyFont="1" applyBorder="1" applyAlignment="1">
      <alignment horizontal="right"/>
    </xf>
    <xf numFmtId="167" fontId="4" fillId="0" borderId="0" xfId="3" applyNumberFormat="1" applyFont="1" applyFill="1"/>
    <xf numFmtId="43" fontId="4" fillId="0" borderId="0" xfId="3" applyFont="1" applyFill="1" applyAlignment="1">
      <alignment horizontal="right"/>
    </xf>
    <xf numFmtId="167" fontId="4" fillId="0" borderId="5" xfId="3" applyNumberFormat="1" applyFont="1" applyFill="1" applyBorder="1" applyAlignment="1">
      <alignment horizontal="center"/>
    </xf>
    <xf numFmtId="3" fontId="4" fillId="0" borderId="0" xfId="2" applyNumberFormat="1" applyFont="1"/>
    <xf numFmtId="0" fontId="3" fillId="0" borderId="4" xfId="2" applyFont="1" applyBorder="1"/>
    <xf numFmtId="0" fontId="4" fillId="0" borderId="0" xfId="2" applyFont="1" applyAlignment="1">
      <alignment horizontal="right"/>
    </xf>
    <xf numFmtId="0" fontId="6" fillId="0" borderId="0" xfId="2" applyFont="1" applyAlignment="1">
      <alignment horizontal="right"/>
    </xf>
    <xf numFmtId="167" fontId="4" fillId="0" borderId="0" xfId="4" applyNumberFormat="1" applyFont="1" applyFill="1" applyAlignment="1">
      <alignment horizontal="right"/>
    </xf>
    <xf numFmtId="167" fontId="6" fillId="0" borderId="0" xfId="4" applyNumberFormat="1" applyFont="1" applyFill="1" applyAlignment="1">
      <alignment horizontal="right"/>
    </xf>
    <xf numFmtId="49" fontId="12" fillId="0" borderId="0" xfId="2" applyNumberFormat="1" applyFont="1"/>
    <xf numFmtId="167" fontId="4" fillId="0" borderId="0" xfId="4" quotePrefix="1" applyNumberFormat="1" applyFont="1" applyFill="1" applyBorder="1" applyAlignment="1">
      <alignment horizontal="center"/>
    </xf>
    <xf numFmtId="167" fontId="6" fillId="0" borderId="0" xfId="4" quotePrefix="1" applyNumberFormat="1" applyFont="1" applyFill="1" applyBorder="1" applyAlignment="1">
      <alignment horizontal="center"/>
    </xf>
    <xf numFmtId="167" fontId="4" fillId="0" borderId="0" xfId="4" applyNumberFormat="1" applyFont="1" applyFill="1" applyBorder="1" applyAlignment="1">
      <alignment horizontal="right"/>
    </xf>
    <xf numFmtId="43" fontId="4" fillId="0" borderId="0" xfId="4" applyFont="1" applyFill="1" applyAlignment="1">
      <alignment horizontal="center"/>
    </xf>
    <xf numFmtId="41" fontId="4" fillId="0" borderId="1" xfId="0" applyNumberFormat="1" applyFont="1" applyBorder="1" applyAlignment="1">
      <alignment horizontal="right"/>
    </xf>
    <xf numFmtId="167" fontId="6" fillId="0" borderId="0" xfId="4" applyNumberFormat="1" applyFont="1" applyFill="1" applyAlignment="1"/>
    <xf numFmtId="167" fontId="4" fillId="0" borderId="0" xfId="4" applyNumberFormat="1" applyFont="1" applyFill="1" applyAlignment="1"/>
    <xf numFmtId="167" fontId="4" fillId="0" borderId="0" xfId="4" applyNumberFormat="1" applyFont="1" applyFill="1" applyBorder="1" applyAlignment="1"/>
    <xf numFmtId="167" fontId="4" fillId="0" borderId="0" xfId="4" applyNumberFormat="1" applyFont="1" applyFill="1" applyBorder="1" applyAlignment="1">
      <alignment horizontal="center"/>
    </xf>
    <xf numFmtId="43" fontId="4" fillId="0" borderId="0" xfId="4" applyFont="1" applyFill="1" applyBorder="1" applyAlignment="1">
      <alignment horizontal="center"/>
    </xf>
    <xf numFmtId="41" fontId="4" fillId="0" borderId="5" xfId="2" applyNumberFormat="1" applyFont="1" applyBorder="1" applyAlignment="1">
      <alignment horizontal="right"/>
    </xf>
    <xf numFmtId="167" fontId="4" fillId="0" borderId="0" xfId="4" applyNumberFormat="1" applyFont="1" applyFill="1" applyBorder="1" applyAlignment="1">
      <alignment horizontal="right" vertical="center"/>
    </xf>
    <xf numFmtId="169" fontId="4" fillId="0" borderId="0" xfId="2" applyNumberFormat="1" applyFont="1" applyAlignment="1">
      <alignment horizontal="right"/>
    </xf>
    <xf numFmtId="49" fontId="12" fillId="0" borderId="0" xfId="2" quotePrefix="1" applyNumberFormat="1" applyFont="1"/>
    <xf numFmtId="41" fontId="4" fillId="0" borderId="0" xfId="2" applyNumberFormat="1" applyFont="1" applyAlignment="1">
      <alignment horizontal="center"/>
    </xf>
    <xf numFmtId="167" fontId="4" fillId="0" borderId="0" xfId="2" applyNumberFormat="1" applyFont="1" applyAlignment="1">
      <alignment horizontal="center"/>
    </xf>
    <xf numFmtId="167" fontId="6" fillId="0" borderId="0" xfId="4" applyNumberFormat="1" applyFont="1" applyFill="1" applyBorder="1" applyAlignment="1">
      <alignment horizontal="right" vertical="center"/>
    </xf>
    <xf numFmtId="167" fontId="6" fillId="0" borderId="0" xfId="2" applyNumberFormat="1" applyFont="1"/>
    <xf numFmtId="43" fontId="4" fillId="0" borderId="0" xfId="4" applyFont="1" applyFill="1" applyAlignment="1"/>
    <xf numFmtId="170" fontId="4" fillId="0" borderId="0" xfId="2" applyNumberFormat="1" applyFont="1" applyAlignment="1">
      <alignment horizontal="right"/>
    </xf>
    <xf numFmtId="170" fontId="6" fillId="0" borderId="0" xfId="2" applyNumberFormat="1" applyFont="1" applyAlignment="1">
      <alignment horizontal="right"/>
    </xf>
    <xf numFmtId="0" fontId="3" fillId="0" borderId="0" xfId="0" applyFont="1"/>
    <xf numFmtId="165" fontId="4" fillId="0" borderId="0" xfId="0" applyNumberFormat="1" applyFont="1"/>
    <xf numFmtId="171" fontId="4" fillId="0" borderId="4" xfId="2" applyNumberFormat="1" applyFont="1" applyBorder="1" applyAlignment="1">
      <alignment horizontal="right"/>
    </xf>
    <xf numFmtId="172" fontId="4" fillId="0" borderId="0" xfId="2" applyNumberFormat="1" applyFont="1" applyAlignment="1">
      <alignment horizontal="right"/>
    </xf>
    <xf numFmtId="171" fontId="4" fillId="0" borderId="4" xfId="0" applyNumberFormat="1" applyFont="1" applyBorder="1" applyAlignment="1">
      <alignment horizontal="right"/>
    </xf>
    <xf numFmtId="172" fontId="4" fillId="0" borderId="0" xfId="2" applyNumberFormat="1" applyFont="1" applyAlignment="1">
      <alignment horizontal="center"/>
    </xf>
    <xf numFmtId="167" fontId="6" fillId="0" borderId="4" xfId="4" applyNumberFormat="1" applyFont="1" applyFill="1" applyBorder="1" applyAlignment="1">
      <alignment horizontal="right"/>
    </xf>
    <xf numFmtId="167" fontId="6" fillId="0" borderId="0" xfId="4" applyNumberFormat="1" applyFont="1" applyFill="1" applyBorder="1" applyAlignment="1">
      <alignment horizontal="right"/>
    </xf>
    <xf numFmtId="49" fontId="3" fillId="0" borderId="0" xfId="0" applyNumberFormat="1" applyFont="1"/>
    <xf numFmtId="0" fontId="3" fillId="0" borderId="0" xfId="2" quotePrefix="1" applyFont="1" applyBorder="1" applyAlignment="1">
      <alignment horizontal="center"/>
    </xf>
    <xf numFmtId="0" fontId="5" fillId="0" borderId="0" xfId="2" quotePrefix="1" applyFont="1" applyBorder="1" applyAlignment="1">
      <alignment horizontal="center"/>
    </xf>
    <xf numFmtId="41" fontId="4" fillId="0" borderId="0" xfId="2" applyNumberFormat="1" applyFont="1" applyBorder="1" applyAlignment="1">
      <alignment horizontal="right"/>
    </xf>
    <xf numFmtId="0" fontId="6" fillId="0" borderId="0" xfId="0" applyFont="1"/>
    <xf numFmtId="49" fontId="15" fillId="0" borderId="0" xfId="2" applyNumberFormat="1" applyFont="1"/>
    <xf numFmtId="167" fontId="15" fillId="0" borderId="0" xfId="3" applyNumberFormat="1" applyFont="1" applyFill="1" applyBorder="1" applyAlignment="1">
      <alignment horizontal="center"/>
    </xf>
    <xf numFmtId="167" fontId="15" fillId="0" borderId="0" xfId="3" applyNumberFormat="1" applyFont="1" applyFill="1" applyBorder="1" applyAlignment="1">
      <alignment horizontal="right"/>
    </xf>
    <xf numFmtId="167" fontId="15" fillId="0" borderId="0" xfId="3" applyNumberFormat="1" applyFont="1" applyFill="1" applyAlignment="1"/>
    <xf numFmtId="49" fontId="15" fillId="0" borderId="0" xfId="0" applyNumberFormat="1" applyFont="1"/>
    <xf numFmtId="0" fontId="15" fillId="0" borderId="0" xfId="0" applyFont="1"/>
    <xf numFmtId="0" fontId="17" fillId="0" borderId="0" xfId="0" applyFont="1"/>
    <xf numFmtId="49" fontId="14" fillId="0" borderId="0" xfId="0" applyNumberFormat="1" applyFont="1" applyAlignment="1">
      <alignment horizontal="center"/>
    </xf>
    <xf numFmtId="0" fontId="14" fillId="0" borderId="0" xfId="0" applyFont="1"/>
    <xf numFmtId="0" fontId="14" fillId="0" borderId="1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1" xfId="0" quotePrefix="1" applyFont="1" applyBorder="1" applyAlignment="1">
      <alignment horizontal="center"/>
    </xf>
    <xf numFmtId="0" fontId="14" fillId="0" borderId="0" xfId="0" quotePrefix="1" applyFont="1" applyAlignment="1">
      <alignment horizontal="center"/>
    </xf>
    <xf numFmtId="41" fontId="15" fillId="0" borderId="0" xfId="5" applyNumberFormat="1" applyFont="1" applyAlignment="1">
      <alignment horizontal="right"/>
    </xf>
    <xf numFmtId="0" fontId="14" fillId="0" borderId="2" xfId="0" quotePrefix="1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49" fontId="14" fillId="0" borderId="0" xfId="0" applyNumberFormat="1" applyFont="1"/>
    <xf numFmtId="0" fontId="18" fillId="0" borderId="0" xfId="6" applyFont="1"/>
    <xf numFmtId="43" fontId="15" fillId="0" borderId="0" xfId="3" applyFont="1" applyFill="1" applyAlignment="1"/>
    <xf numFmtId="49" fontId="15" fillId="0" borderId="0" xfId="0" applyNumberFormat="1" applyFont="1" applyAlignment="1">
      <alignment horizontal="left"/>
    </xf>
    <xf numFmtId="43" fontId="15" fillId="0" borderId="0" xfId="3" applyFont="1" applyFill="1" applyBorder="1" applyAlignment="1">
      <alignment horizontal="center"/>
    </xf>
    <xf numFmtId="167" fontId="15" fillId="0" borderId="0" xfId="3" applyNumberFormat="1" applyFont="1" applyFill="1" applyAlignment="1">
      <alignment horizontal="center"/>
    </xf>
    <xf numFmtId="41" fontId="15" fillId="0" borderId="0" xfId="0" applyNumberFormat="1" applyFont="1" applyAlignment="1">
      <alignment horizontal="right"/>
    </xf>
    <xf numFmtId="41" fontId="14" fillId="0" borderId="0" xfId="0" applyNumberFormat="1" applyFont="1" applyAlignment="1">
      <alignment horizontal="right"/>
    </xf>
    <xf numFmtId="167" fontId="15" fillId="0" borderId="1" xfId="3" applyNumberFormat="1" applyFont="1" applyFill="1" applyBorder="1" applyAlignment="1">
      <alignment horizontal="center"/>
    </xf>
    <xf numFmtId="41" fontId="15" fillId="0" borderId="0" xfId="0" applyNumberFormat="1" applyFont="1"/>
    <xf numFmtId="41" fontId="15" fillId="0" borderId="0" xfId="5" applyNumberFormat="1" applyFont="1" applyFill="1" applyAlignment="1">
      <alignment horizontal="right"/>
    </xf>
    <xf numFmtId="49" fontId="15" fillId="0" borderId="0" xfId="0" applyNumberFormat="1" applyFont="1" applyAlignment="1">
      <alignment horizontal="center"/>
    </xf>
    <xf numFmtId="41" fontId="15" fillId="0" borderId="0" xfId="0" applyNumberFormat="1" applyFont="1" applyAlignment="1">
      <alignment horizontal="center"/>
    </xf>
    <xf numFmtId="167" fontId="15" fillId="0" borderId="1" xfId="3" applyNumberFormat="1" applyFont="1" applyFill="1" applyBorder="1" applyAlignment="1">
      <alignment horizontal="right"/>
    </xf>
    <xf numFmtId="0" fontId="14" fillId="0" borderId="0" xfId="7" applyFont="1"/>
    <xf numFmtId="41" fontId="14" fillId="0" borderId="0" xfId="0" applyNumberFormat="1" applyFont="1" applyAlignment="1">
      <alignment horizontal="center"/>
    </xf>
    <xf numFmtId="0" fontId="15" fillId="0" borderId="0" xfId="7" applyFont="1"/>
    <xf numFmtId="167" fontId="14" fillId="0" borderId="2" xfId="3" applyNumberFormat="1" applyFont="1" applyFill="1" applyBorder="1" applyAlignment="1">
      <alignment horizontal="center"/>
    </xf>
    <xf numFmtId="167" fontId="14" fillId="0" borderId="0" xfId="3" applyNumberFormat="1" applyFont="1" applyFill="1" applyBorder="1" applyAlignment="1">
      <alignment horizontal="center"/>
    </xf>
    <xf numFmtId="49" fontId="16" fillId="0" borderId="0" xfId="0" applyNumberFormat="1" applyFont="1"/>
    <xf numFmtId="0" fontId="16" fillId="0" borderId="0" xfId="0" applyFont="1"/>
    <xf numFmtId="41" fontId="16" fillId="0" borderId="0" xfId="0" applyNumberFormat="1" applyFont="1" applyAlignment="1">
      <alignment horizontal="right"/>
    </xf>
    <xf numFmtId="41" fontId="19" fillId="0" borderId="0" xfId="0" applyNumberFormat="1" applyFont="1" applyAlignment="1">
      <alignment horizontal="center"/>
    </xf>
    <xf numFmtId="41" fontId="19" fillId="0" borderId="0" xfId="0" applyNumberFormat="1" applyFont="1" applyAlignment="1">
      <alignment horizontal="right"/>
    </xf>
    <xf numFmtId="0" fontId="15" fillId="0" borderId="0" xfId="0" applyFont="1" applyAlignment="1">
      <alignment horizontal="center"/>
    </xf>
    <xf numFmtId="41" fontId="16" fillId="0" borderId="0" xfId="0" applyNumberFormat="1" applyFont="1" applyAlignment="1">
      <alignment horizontal="center"/>
    </xf>
    <xf numFmtId="41" fontId="15" fillId="0" borderId="0" xfId="8" applyNumberFormat="1" applyFont="1" applyFill="1" applyBorder="1" applyAlignment="1">
      <alignment horizontal="right"/>
    </xf>
    <xf numFmtId="167" fontId="15" fillId="0" borderId="0" xfId="3" applyNumberFormat="1" applyFont="1" applyFill="1" applyBorder="1" applyAlignment="1"/>
    <xf numFmtId="164" fontId="15" fillId="0" borderId="0" xfId="1" applyFont="1" applyFill="1"/>
    <xf numFmtId="41" fontId="14" fillId="0" borderId="0" xfId="0" applyNumberFormat="1" applyFont="1"/>
    <xf numFmtId="41" fontId="14" fillId="0" borderId="5" xfId="0" applyNumberFormat="1" applyFont="1" applyBorder="1" applyAlignment="1">
      <alignment horizontal="right"/>
    </xf>
    <xf numFmtId="164" fontId="15" fillId="0" borderId="0" xfId="0" applyNumberFormat="1" applyFont="1"/>
    <xf numFmtId="167" fontId="15" fillId="0" borderId="0" xfId="0" applyNumberFormat="1" applyFont="1"/>
    <xf numFmtId="167" fontId="15" fillId="0" borderId="0" xfId="1" applyNumberFormat="1" applyFont="1" applyFill="1"/>
    <xf numFmtId="43" fontId="15" fillId="0" borderId="0" xfId="0" applyNumberFormat="1" applyFont="1"/>
    <xf numFmtId="0" fontId="16" fillId="0" borderId="0" xfId="0" applyFont="1" applyAlignment="1">
      <alignment horizontal="right"/>
    </xf>
    <xf numFmtId="0" fontId="15" fillId="0" borderId="0" xfId="0" quotePrefix="1" applyFont="1"/>
    <xf numFmtId="49" fontId="3" fillId="0" borderId="0" xfId="2" applyNumberFormat="1" applyFont="1" applyAlignment="1">
      <alignment vertical="top"/>
    </xf>
    <xf numFmtId="49" fontId="3" fillId="0" borderId="0" xfId="2" applyNumberFormat="1" applyFont="1" applyAlignment="1">
      <alignment vertical="top" wrapText="1"/>
    </xf>
    <xf numFmtId="49" fontId="3" fillId="0" borderId="0" xfId="0" applyNumberFormat="1" applyFont="1" applyAlignment="1">
      <alignment vertical="top" wrapText="1"/>
    </xf>
    <xf numFmtId="168" fontId="4" fillId="0" borderId="0" xfId="1" applyNumberFormat="1" applyFont="1" applyFill="1" applyAlignment="1">
      <alignment horizontal="right"/>
    </xf>
    <xf numFmtId="168" fontId="4" fillId="0" borderId="0" xfId="1" applyNumberFormat="1" applyFont="1" applyAlignment="1">
      <alignment horizontal="center"/>
    </xf>
    <xf numFmtId="168" fontId="4" fillId="0" borderId="0" xfId="1" applyNumberFormat="1" applyFont="1" applyAlignment="1">
      <alignment horizontal="right"/>
    </xf>
    <xf numFmtId="168" fontId="4" fillId="0" borderId="0" xfId="1" applyNumberFormat="1" applyFont="1" applyFill="1" applyBorder="1" applyAlignment="1">
      <alignment horizontal="right"/>
    </xf>
    <xf numFmtId="168" fontId="4" fillId="0" borderId="1" xfId="1" applyNumberFormat="1" applyFont="1" applyFill="1" applyBorder="1" applyAlignment="1">
      <alignment horizontal="right"/>
    </xf>
    <xf numFmtId="168" fontId="4" fillId="0" borderId="0" xfId="1" applyNumberFormat="1" applyFont="1" applyFill="1" applyAlignment="1">
      <alignment horizontal="center"/>
    </xf>
    <xf numFmtId="49" fontId="15" fillId="0" borderId="0" xfId="0" applyNumberFormat="1" applyFont="1" applyAlignment="1">
      <alignment horizontal="center"/>
    </xf>
    <xf numFmtId="49" fontId="11" fillId="0" borderId="1" xfId="2" applyNumberFormat="1" applyFont="1" applyBorder="1" applyAlignment="1">
      <alignment horizontal="center"/>
    </xf>
    <xf numFmtId="0" fontId="4" fillId="0" borderId="0" xfId="2" applyFont="1" applyBorder="1"/>
    <xf numFmtId="0" fontId="4" fillId="0" borderId="0" xfId="2" applyFont="1" applyAlignment="1">
      <alignment horizontal="center"/>
    </xf>
    <xf numFmtId="0" fontId="4" fillId="0" borderId="0" xfId="2" quotePrefix="1" applyFont="1" applyAlignment="1">
      <alignment horizontal="center"/>
    </xf>
    <xf numFmtId="49" fontId="3" fillId="0" borderId="0" xfId="2" applyNumberFormat="1" applyFont="1" applyAlignment="1">
      <alignment horizontal="center"/>
    </xf>
    <xf numFmtId="0" fontId="3" fillId="0" borderId="1" xfId="2" applyFont="1" applyBorder="1" applyAlignment="1">
      <alignment horizontal="center"/>
    </xf>
    <xf numFmtId="0" fontId="3" fillId="0" borderId="2" xfId="2" applyFont="1" applyBorder="1" applyAlignment="1">
      <alignment horizontal="center"/>
    </xf>
    <xf numFmtId="0" fontId="3" fillId="0" borderId="1" xfId="2" applyFont="1" applyBorder="1" applyAlignment="1">
      <alignment horizontal="center" vertical="top" wrapText="1"/>
    </xf>
    <xf numFmtId="49" fontId="4" fillId="0" borderId="0" xfId="2" applyNumberFormat="1" applyFont="1" applyAlignment="1">
      <alignment horizontal="center"/>
    </xf>
    <xf numFmtId="49" fontId="11" fillId="0" borderId="0" xfId="2" applyNumberFormat="1" applyFont="1" applyAlignment="1">
      <alignment horizontal="center"/>
    </xf>
    <xf numFmtId="0" fontId="3" fillId="0" borderId="0" xfId="2" applyFont="1" applyAlignment="1">
      <alignment horizontal="center" vertical="center"/>
    </xf>
    <xf numFmtId="49" fontId="15" fillId="0" borderId="0" xfId="0" applyNumberFormat="1" applyFont="1" applyAlignment="1">
      <alignment horizontal="center"/>
    </xf>
    <xf numFmtId="49" fontId="14" fillId="0" borderId="0" xfId="0" applyNumberFormat="1" applyFont="1" applyAlignment="1">
      <alignment horizontal="center"/>
    </xf>
    <xf numFmtId="0" fontId="14" fillId="0" borderId="0" xfId="0" applyFont="1" applyAlignment="1">
      <alignment horizontal="center" vertical="center"/>
    </xf>
    <xf numFmtId="0" fontId="14" fillId="0" borderId="1" xfId="0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49" fontId="14" fillId="0" borderId="0" xfId="2" applyNumberFormat="1" applyFont="1" applyAlignment="1">
      <alignment horizontal="center"/>
    </xf>
  </cellXfs>
  <cellStyles count="9">
    <cellStyle name="Comma" xfId="1" builtinId="3"/>
    <cellStyle name="Comma 10 2 2" xfId="3" xr:uid="{9F762016-DE13-4F6B-BFA8-59AE09368131}"/>
    <cellStyle name="Comma 10 3" xfId="4" xr:uid="{A4A489B3-A120-46E6-872A-E77B4AF9DF40}"/>
    <cellStyle name="Comma 16 2" xfId="8" xr:uid="{C3365CE6-BB3D-47C1-B6BE-011CED7D2502}"/>
    <cellStyle name="Normal" xfId="0" builtinId="0"/>
    <cellStyle name="Normal 2" xfId="2" xr:uid="{34E062A2-47F4-446A-B2D0-16C98F263E27}"/>
    <cellStyle name="Normal 3 2" xfId="6" xr:uid="{E1460130-3085-46B4-A1A3-3C97DE6A649D}"/>
    <cellStyle name="Normal_BL" xfId="5" xr:uid="{F0AEC520-F7D0-4636-AC50-A48AAAE3B12B}"/>
    <cellStyle name="ปกติ_งบการเงินไทย Q1-49" xfId="7" xr:uid="{25FC9BC6-E98C-4AD2-BEF7-18262FC46CD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7F7753-958F-47EC-A76D-6BB17CD12B76}">
  <sheetPr>
    <tabColor rgb="FF92D050"/>
    <pageSetUpPr fitToPage="1"/>
  </sheetPr>
  <dimension ref="B3:M129"/>
  <sheetViews>
    <sheetView showGridLines="0" view="pageBreakPreview" topLeftCell="A82" zoomScaleNormal="145" zoomScaleSheetLayoutView="100" workbookViewId="0">
      <selection activeCell="E89" sqref="E89"/>
    </sheetView>
  </sheetViews>
  <sheetFormatPr defaultColWidth="9" defaultRowHeight="21"/>
  <cols>
    <col min="1" max="1" width="6.42578125" style="132" customWidth="1"/>
    <col min="2" max="2" width="48.42578125" style="6" customWidth="1"/>
    <col min="3" max="3" width="10.28515625" style="3" customWidth="1"/>
    <col min="4" max="4" width="1" style="3" customWidth="1"/>
    <col min="5" max="5" width="13.85546875" style="3" customWidth="1"/>
    <col min="6" max="6" width="1" style="3" customWidth="1"/>
    <col min="7" max="7" width="13.85546875" style="3" customWidth="1"/>
    <col min="8" max="8" width="1" style="3" customWidth="1"/>
    <col min="9" max="9" width="14.28515625" style="3" hidden="1" customWidth="1"/>
    <col min="10" max="10" width="1" style="3" hidden="1" customWidth="1"/>
    <col min="11" max="11" width="13.85546875" style="46" customWidth="1"/>
    <col min="12" max="12" width="1" style="3" customWidth="1"/>
    <col min="13" max="13" width="13.85546875" style="3" customWidth="1"/>
    <col min="14" max="16384" width="9" style="132"/>
  </cols>
  <sheetData>
    <row r="3" spans="2:13">
      <c r="B3" s="200" t="s">
        <v>0</v>
      </c>
      <c r="C3" s="200"/>
      <c r="D3" s="200"/>
      <c r="E3" s="200"/>
      <c r="F3" s="200"/>
      <c r="G3" s="200"/>
      <c r="H3" s="200"/>
      <c r="I3" s="200"/>
      <c r="J3" s="200"/>
      <c r="K3" s="200"/>
      <c r="L3" s="200"/>
      <c r="M3" s="200"/>
    </row>
    <row r="4" spans="2:13">
      <c r="B4" s="200" t="s">
        <v>1</v>
      </c>
      <c r="C4" s="200"/>
      <c r="D4" s="200"/>
      <c r="E4" s="200"/>
      <c r="F4" s="200"/>
      <c r="G4" s="200"/>
      <c r="H4" s="200"/>
      <c r="I4" s="200"/>
      <c r="J4" s="200"/>
      <c r="K4" s="200"/>
      <c r="L4" s="200"/>
      <c r="M4" s="200"/>
    </row>
    <row r="5" spans="2:13">
      <c r="B5" s="200" t="s">
        <v>2</v>
      </c>
      <c r="C5" s="200"/>
      <c r="D5" s="200"/>
      <c r="E5" s="200"/>
      <c r="F5" s="200"/>
      <c r="G5" s="200"/>
      <c r="H5" s="200"/>
      <c r="I5" s="200"/>
      <c r="J5" s="200"/>
      <c r="K5" s="200"/>
      <c r="L5" s="200"/>
      <c r="M5" s="200"/>
    </row>
    <row r="6" spans="2:13" ht="6.75" customHeight="1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</row>
    <row r="7" spans="2:13">
      <c r="B7" s="2"/>
      <c r="E7" s="201" t="s">
        <v>3</v>
      </c>
      <c r="F7" s="201"/>
      <c r="G7" s="201"/>
      <c r="H7" s="201"/>
      <c r="I7" s="201"/>
      <c r="J7" s="201"/>
      <c r="K7" s="201"/>
      <c r="L7" s="201"/>
      <c r="M7" s="201"/>
    </row>
    <row r="8" spans="2:13">
      <c r="B8" s="2"/>
      <c r="E8" s="201" t="s">
        <v>4</v>
      </c>
      <c r="F8" s="201"/>
      <c r="G8" s="201"/>
      <c r="H8" s="201"/>
      <c r="I8" s="201"/>
      <c r="K8" s="202" t="s">
        <v>5</v>
      </c>
      <c r="L8" s="202"/>
      <c r="M8" s="202"/>
    </row>
    <row r="9" spans="2:13">
      <c r="B9" s="2"/>
      <c r="E9" s="4" t="s">
        <v>6</v>
      </c>
      <c r="F9" s="4"/>
      <c r="G9" s="4" t="s">
        <v>6</v>
      </c>
      <c r="H9" s="4"/>
      <c r="I9" s="4" t="s">
        <v>6</v>
      </c>
      <c r="K9" s="4" t="s">
        <v>6</v>
      </c>
      <c r="L9" s="5"/>
      <c r="M9" s="4" t="s">
        <v>6</v>
      </c>
    </row>
    <row r="10" spans="2:13">
      <c r="C10" s="7" t="s">
        <v>7</v>
      </c>
      <c r="D10" s="4"/>
      <c r="E10" s="8" t="s">
        <v>8</v>
      </c>
      <c r="F10" s="4"/>
      <c r="G10" s="8" t="s">
        <v>9</v>
      </c>
      <c r="H10" s="4"/>
      <c r="I10" s="9" t="s">
        <v>10</v>
      </c>
      <c r="J10" s="4"/>
      <c r="K10" s="8" t="s">
        <v>8</v>
      </c>
      <c r="L10" s="4"/>
      <c r="M10" s="10" t="s">
        <v>9</v>
      </c>
    </row>
    <row r="11" spans="2:13" ht="7.5" customHeight="1">
      <c r="C11" s="4"/>
      <c r="D11" s="4"/>
      <c r="E11" s="11"/>
      <c r="F11" s="11"/>
      <c r="G11" s="11"/>
      <c r="H11" s="4"/>
      <c r="I11" s="9"/>
      <c r="J11" s="4"/>
      <c r="K11" s="11"/>
      <c r="L11" s="11"/>
      <c r="M11" s="11"/>
    </row>
    <row r="12" spans="2:13">
      <c r="B12" s="2" t="s">
        <v>11</v>
      </c>
      <c r="D12" s="4"/>
      <c r="E12" s="4"/>
      <c r="F12" s="4"/>
      <c r="G12" s="4"/>
      <c r="H12" s="4"/>
      <c r="I12" s="4"/>
      <c r="J12" s="4"/>
      <c r="K12" s="12"/>
      <c r="L12" s="4"/>
      <c r="M12" s="12"/>
    </row>
    <row r="13" spans="2:13">
      <c r="B13" s="13" t="s">
        <v>12</v>
      </c>
      <c r="C13" s="14"/>
      <c r="D13" s="14"/>
      <c r="E13" s="15"/>
      <c r="F13" s="14"/>
      <c r="G13" s="15"/>
      <c r="H13" s="14"/>
      <c r="I13" s="15"/>
      <c r="J13" s="14"/>
      <c r="K13" s="16"/>
      <c r="L13" s="15"/>
      <c r="M13" s="16"/>
    </row>
    <row r="14" spans="2:13">
      <c r="B14" s="6" t="s">
        <v>13</v>
      </c>
      <c r="C14" s="14">
        <v>5</v>
      </c>
      <c r="D14" s="14"/>
      <c r="E14" s="17">
        <v>19705</v>
      </c>
      <c r="F14" s="14"/>
      <c r="G14" s="17">
        <v>6394</v>
      </c>
      <c r="H14" s="14"/>
      <c r="I14" s="18">
        <v>225361</v>
      </c>
      <c r="J14" s="14"/>
      <c r="K14" s="17">
        <v>1574</v>
      </c>
      <c r="L14" s="19"/>
      <c r="M14" s="17">
        <v>6329</v>
      </c>
    </row>
    <row r="15" spans="2:13">
      <c r="B15" s="6" t="s">
        <v>14</v>
      </c>
      <c r="C15" s="14"/>
      <c r="D15" s="14"/>
      <c r="E15" s="17"/>
      <c r="F15" s="14"/>
      <c r="G15" s="17"/>
      <c r="H15" s="14"/>
      <c r="I15" s="18">
        <v>74920</v>
      </c>
      <c r="J15" s="14"/>
      <c r="K15" s="20"/>
      <c r="L15" s="19"/>
      <c r="M15" s="17"/>
    </row>
    <row r="16" spans="2:13">
      <c r="B16" s="6" t="s">
        <v>15</v>
      </c>
      <c r="C16" s="14">
        <v>4.4000000000000004</v>
      </c>
      <c r="D16" s="14"/>
      <c r="E16" s="17">
        <v>80397</v>
      </c>
      <c r="F16" s="14"/>
      <c r="G16" s="17">
        <v>51425</v>
      </c>
      <c r="H16" s="14"/>
      <c r="I16" s="18">
        <v>225361</v>
      </c>
      <c r="J16" s="14"/>
      <c r="K16" s="17">
        <v>6502</v>
      </c>
      <c r="L16" s="19"/>
      <c r="M16" s="17">
        <v>7863</v>
      </c>
    </row>
    <row r="17" spans="2:13">
      <c r="B17" s="6" t="s">
        <v>16</v>
      </c>
      <c r="C17" s="14">
        <v>6</v>
      </c>
      <c r="D17" s="14"/>
      <c r="E17" s="17">
        <v>86132</v>
      </c>
      <c r="F17" s="14"/>
      <c r="G17" s="17">
        <v>108502</v>
      </c>
      <c r="H17" s="14"/>
      <c r="I17" s="18">
        <v>225361</v>
      </c>
      <c r="J17" s="14"/>
      <c r="K17" s="17">
        <v>22074</v>
      </c>
      <c r="L17" s="19"/>
      <c r="M17" s="17">
        <v>55630</v>
      </c>
    </row>
    <row r="18" spans="2:13">
      <c r="B18" s="6" t="s">
        <v>17</v>
      </c>
      <c r="C18" s="14">
        <v>4.5999999999999996</v>
      </c>
      <c r="D18" s="14"/>
      <c r="E18" s="17">
        <v>0</v>
      </c>
      <c r="F18" s="14"/>
      <c r="G18" s="17">
        <v>0</v>
      </c>
      <c r="H18" s="14"/>
      <c r="I18" s="19">
        <v>225361</v>
      </c>
      <c r="J18" s="14"/>
      <c r="K18" s="17">
        <v>115200</v>
      </c>
      <c r="L18" s="19"/>
      <c r="M18" s="17">
        <v>72851</v>
      </c>
    </row>
    <row r="19" spans="2:13">
      <c r="B19" s="6" t="s">
        <v>18</v>
      </c>
      <c r="C19" s="14">
        <v>4.5999999999999996</v>
      </c>
      <c r="D19" s="14"/>
      <c r="E19" s="17">
        <v>0</v>
      </c>
      <c r="F19" s="14"/>
      <c r="G19" s="17">
        <v>97030</v>
      </c>
      <c r="H19" s="14"/>
      <c r="I19" s="19">
        <v>225361</v>
      </c>
      <c r="J19" s="14"/>
      <c r="K19" s="17">
        <v>0</v>
      </c>
      <c r="L19" s="19"/>
      <c r="M19" s="17">
        <v>97030</v>
      </c>
    </row>
    <row r="20" spans="2:13">
      <c r="B20" s="6" t="s">
        <v>19</v>
      </c>
      <c r="C20" s="14">
        <v>4.7</v>
      </c>
      <c r="D20" s="14"/>
      <c r="E20" s="19">
        <v>200</v>
      </c>
      <c r="F20" s="14"/>
      <c r="G20" s="19">
        <v>0</v>
      </c>
      <c r="H20" s="14"/>
      <c r="I20" s="19">
        <v>225361</v>
      </c>
      <c r="J20" s="19"/>
      <c r="K20" s="19">
        <v>0</v>
      </c>
      <c r="L20" s="19"/>
      <c r="M20" s="19">
        <v>0</v>
      </c>
    </row>
    <row r="21" spans="2:13">
      <c r="B21" s="6" t="s">
        <v>20</v>
      </c>
      <c r="C21" s="14"/>
      <c r="D21" s="14"/>
      <c r="E21" s="21">
        <v>0</v>
      </c>
      <c r="F21" s="14"/>
      <c r="G21" s="22">
        <v>5338</v>
      </c>
      <c r="H21" s="14"/>
      <c r="I21" s="23">
        <v>225361</v>
      </c>
      <c r="J21" s="14"/>
      <c r="K21" s="21">
        <v>0</v>
      </c>
      <c r="L21" s="19"/>
      <c r="M21" s="22">
        <v>5337</v>
      </c>
    </row>
    <row r="22" spans="2:13">
      <c r="B22" s="6" t="s">
        <v>21</v>
      </c>
      <c r="C22" s="14">
        <v>7</v>
      </c>
      <c r="D22" s="14"/>
      <c r="E22" s="17">
        <v>0</v>
      </c>
      <c r="F22" s="14"/>
      <c r="G22" s="17">
        <v>9000</v>
      </c>
      <c r="H22" s="14"/>
      <c r="I22" s="18">
        <v>225361</v>
      </c>
      <c r="J22" s="14"/>
      <c r="K22" s="17">
        <v>0</v>
      </c>
      <c r="L22" s="19"/>
      <c r="M22" s="17">
        <v>9000</v>
      </c>
    </row>
    <row r="23" spans="2:13">
      <c r="B23" s="6" t="s">
        <v>22</v>
      </c>
      <c r="C23" s="14"/>
      <c r="D23" s="14"/>
      <c r="E23" s="21">
        <f>-2+5973</f>
        <v>5971</v>
      </c>
      <c r="F23" s="14"/>
      <c r="G23" s="22">
        <v>785</v>
      </c>
      <c r="H23" s="14"/>
      <c r="I23" s="23">
        <v>225361</v>
      </c>
      <c r="J23" s="14"/>
      <c r="K23" s="21">
        <f>-1+3069</f>
        <v>3068</v>
      </c>
      <c r="L23" s="19"/>
      <c r="M23" s="22">
        <v>785</v>
      </c>
    </row>
    <row r="24" spans="2:13">
      <c r="B24" s="13" t="s">
        <v>23</v>
      </c>
      <c r="C24" s="14"/>
      <c r="D24" s="14"/>
      <c r="E24" s="24">
        <f>SUM(E14:E23)</f>
        <v>192405</v>
      </c>
      <c r="F24" s="25"/>
      <c r="G24" s="24">
        <f>SUM(G14:G23)</f>
        <v>278474</v>
      </c>
      <c r="H24" s="25"/>
      <c r="I24" s="26">
        <v>457140</v>
      </c>
      <c r="J24" s="25"/>
      <c r="K24" s="24">
        <f>SUM(K14:K23)</f>
        <v>148418</v>
      </c>
      <c r="L24" s="19"/>
      <c r="M24" s="27">
        <f>SUM(M14:M23)</f>
        <v>254825</v>
      </c>
    </row>
    <row r="25" spans="2:13" ht="8.25" customHeight="1">
      <c r="B25" s="13"/>
      <c r="C25" s="14"/>
      <c r="D25" s="14"/>
      <c r="E25" s="18"/>
      <c r="F25" s="14"/>
      <c r="G25" s="18"/>
      <c r="H25" s="14"/>
      <c r="I25" s="18"/>
      <c r="J25" s="14"/>
      <c r="K25" s="17"/>
      <c r="L25" s="19"/>
      <c r="M25" s="17"/>
    </row>
    <row r="26" spans="2:13">
      <c r="B26" s="13" t="s">
        <v>24</v>
      </c>
      <c r="C26" s="14"/>
      <c r="D26" s="14"/>
      <c r="E26" s="18"/>
      <c r="F26" s="14"/>
      <c r="G26" s="18"/>
      <c r="H26" s="14"/>
      <c r="I26" s="18"/>
      <c r="J26" s="14"/>
      <c r="K26" s="17"/>
      <c r="L26" s="19"/>
      <c r="M26" s="17"/>
    </row>
    <row r="27" spans="2:13">
      <c r="B27" s="6" t="s">
        <v>25</v>
      </c>
      <c r="C27" s="14">
        <v>8</v>
      </c>
      <c r="D27" s="14"/>
      <c r="E27" s="17">
        <v>50000</v>
      </c>
      <c r="F27" s="14"/>
      <c r="G27" s="17">
        <v>150182</v>
      </c>
      <c r="H27" s="14"/>
      <c r="I27" s="18">
        <v>225361</v>
      </c>
      <c r="J27" s="14"/>
      <c r="K27" s="17">
        <v>50000</v>
      </c>
      <c r="L27" s="19"/>
      <c r="M27" s="17">
        <v>150182</v>
      </c>
    </row>
    <row r="28" spans="2:13">
      <c r="B28" s="6" t="s">
        <v>26</v>
      </c>
      <c r="C28" s="14">
        <v>9</v>
      </c>
      <c r="D28" s="14"/>
      <c r="E28" s="17">
        <v>1695</v>
      </c>
      <c r="F28" s="14"/>
      <c r="G28" s="17">
        <v>47788</v>
      </c>
      <c r="H28" s="14"/>
      <c r="I28" s="18">
        <v>225361</v>
      </c>
      <c r="J28" s="14"/>
      <c r="K28" s="17">
        <v>655</v>
      </c>
      <c r="L28" s="19"/>
      <c r="M28" s="17">
        <v>47788</v>
      </c>
    </row>
    <row r="29" spans="2:13">
      <c r="B29" s="6" t="s">
        <v>27</v>
      </c>
      <c r="C29" s="14">
        <v>10</v>
      </c>
      <c r="D29" s="14"/>
      <c r="E29" s="17">
        <v>0</v>
      </c>
      <c r="F29" s="14"/>
      <c r="G29" s="17">
        <v>0</v>
      </c>
      <c r="H29" s="14"/>
      <c r="I29" s="18">
        <v>225361</v>
      </c>
      <c r="J29" s="14"/>
      <c r="K29" s="17">
        <v>200400</v>
      </c>
      <c r="L29" s="19"/>
      <c r="M29" s="17">
        <v>10000</v>
      </c>
    </row>
    <row r="30" spans="2:13">
      <c r="B30" s="6" t="s">
        <v>28</v>
      </c>
      <c r="C30" s="14">
        <v>11</v>
      </c>
      <c r="D30" s="14"/>
      <c r="E30" s="17">
        <v>435891</v>
      </c>
      <c r="F30" s="14"/>
      <c r="G30" s="17">
        <v>52931</v>
      </c>
      <c r="H30" s="14"/>
      <c r="I30" s="19">
        <v>225361</v>
      </c>
      <c r="J30" s="14"/>
      <c r="K30" s="17">
        <v>404930</v>
      </c>
      <c r="L30" s="19"/>
      <c r="M30" s="17">
        <v>62680</v>
      </c>
    </row>
    <row r="31" spans="2:13">
      <c r="B31" s="6" t="s">
        <v>29</v>
      </c>
      <c r="C31" s="14">
        <v>4.5999999999999996</v>
      </c>
      <c r="D31" s="14"/>
      <c r="E31" s="17">
        <v>109085</v>
      </c>
      <c r="F31" s="14"/>
      <c r="G31" s="17">
        <v>0</v>
      </c>
      <c r="H31" s="14"/>
      <c r="I31" s="18">
        <v>225361</v>
      </c>
      <c r="J31" s="14"/>
      <c r="K31" s="17">
        <v>109085</v>
      </c>
      <c r="L31" s="19"/>
      <c r="M31" s="17">
        <v>0</v>
      </c>
    </row>
    <row r="32" spans="2:13">
      <c r="B32" s="6" t="s">
        <v>30</v>
      </c>
      <c r="C32" s="14">
        <v>12</v>
      </c>
      <c r="D32" s="14"/>
      <c r="E32" s="17">
        <v>58366</v>
      </c>
      <c r="F32" s="14"/>
      <c r="G32" s="17">
        <v>58365</v>
      </c>
      <c r="H32" s="14"/>
      <c r="I32" s="18">
        <v>225361</v>
      </c>
      <c r="J32" s="14"/>
      <c r="K32" s="17">
        <v>58365</v>
      </c>
      <c r="L32" s="19"/>
      <c r="M32" s="17">
        <v>58365</v>
      </c>
    </row>
    <row r="33" spans="2:13">
      <c r="B33" s="6" t="s">
        <v>31</v>
      </c>
      <c r="C33" s="14">
        <v>13</v>
      </c>
      <c r="D33" s="14"/>
      <c r="E33" s="17">
        <v>340391</v>
      </c>
      <c r="F33" s="14"/>
      <c r="G33" s="17">
        <v>173760</v>
      </c>
      <c r="H33" s="14"/>
      <c r="I33" s="18">
        <v>225361</v>
      </c>
      <c r="J33" s="14"/>
      <c r="K33" s="17">
        <v>168358</v>
      </c>
      <c r="L33" s="19"/>
      <c r="M33" s="17">
        <v>173760</v>
      </c>
    </row>
    <row r="34" spans="2:13">
      <c r="B34" s="6" t="s">
        <v>32</v>
      </c>
      <c r="C34" s="14">
        <v>14</v>
      </c>
      <c r="D34" s="14"/>
      <c r="E34" s="17">
        <v>994</v>
      </c>
      <c r="F34" s="14"/>
      <c r="G34" s="17">
        <v>153389</v>
      </c>
      <c r="H34" s="14"/>
      <c r="I34" s="18">
        <v>225361</v>
      </c>
      <c r="J34" s="14"/>
      <c r="K34" s="17">
        <v>11452</v>
      </c>
      <c r="L34" s="19"/>
      <c r="M34" s="17">
        <v>153389</v>
      </c>
    </row>
    <row r="35" spans="2:13">
      <c r="B35" s="6" t="s">
        <v>33</v>
      </c>
      <c r="C35" s="14">
        <v>15</v>
      </c>
      <c r="D35" s="14"/>
      <c r="E35" s="17">
        <v>84048</v>
      </c>
      <c r="F35" s="14"/>
      <c r="G35" s="17">
        <v>1113</v>
      </c>
      <c r="H35" s="14"/>
      <c r="I35" s="18">
        <v>225361</v>
      </c>
      <c r="J35" s="14"/>
      <c r="K35" s="17">
        <v>140</v>
      </c>
      <c r="L35" s="19"/>
      <c r="M35" s="17">
        <v>1113</v>
      </c>
    </row>
    <row r="36" spans="2:13">
      <c r="B36" s="6" t="s">
        <v>34</v>
      </c>
      <c r="C36" s="14">
        <v>3</v>
      </c>
      <c r="D36" s="14"/>
      <c r="E36" s="17">
        <v>54991</v>
      </c>
      <c r="F36" s="14"/>
      <c r="G36" s="17">
        <v>0</v>
      </c>
      <c r="H36" s="14"/>
      <c r="I36" s="18">
        <v>225361</v>
      </c>
      <c r="J36" s="14"/>
      <c r="K36" s="17">
        <v>0</v>
      </c>
      <c r="L36" s="19"/>
      <c r="M36" s="17">
        <v>0</v>
      </c>
    </row>
    <row r="37" spans="2:13">
      <c r="B37" s="6" t="s">
        <v>35</v>
      </c>
      <c r="C37" s="14">
        <v>16</v>
      </c>
      <c r="D37" s="14"/>
      <c r="E37" s="17">
        <v>23523</v>
      </c>
      <c r="F37" s="14"/>
      <c r="G37" s="17">
        <v>20726</v>
      </c>
      <c r="H37" s="14"/>
      <c r="I37" s="18">
        <v>225361</v>
      </c>
      <c r="J37" s="14"/>
      <c r="K37" s="17">
        <v>22771</v>
      </c>
      <c r="L37" s="19"/>
      <c r="M37" s="17">
        <v>30726</v>
      </c>
    </row>
    <row r="38" spans="2:13">
      <c r="B38" s="6" t="s">
        <v>36</v>
      </c>
      <c r="C38" s="14">
        <v>22.3</v>
      </c>
      <c r="D38" s="14"/>
      <c r="E38" s="17">
        <v>1840</v>
      </c>
      <c r="F38" s="14"/>
      <c r="G38" s="17">
        <v>0</v>
      </c>
      <c r="H38" s="14"/>
      <c r="I38" s="18">
        <v>225361</v>
      </c>
      <c r="J38" s="14"/>
      <c r="K38" s="17">
        <v>0</v>
      </c>
      <c r="L38" s="19"/>
      <c r="M38" s="17">
        <v>0</v>
      </c>
    </row>
    <row r="39" spans="2:13">
      <c r="B39" s="13" t="s">
        <v>37</v>
      </c>
      <c r="C39" s="14"/>
      <c r="D39" s="14"/>
      <c r="E39" s="24">
        <f>SUM(E27:E38)</f>
        <v>1160824</v>
      </c>
      <c r="F39" s="25"/>
      <c r="G39" s="24">
        <f>SUM(G27:G38)</f>
        <v>658254</v>
      </c>
      <c r="H39" s="25"/>
      <c r="I39" s="26">
        <v>474533</v>
      </c>
      <c r="J39" s="25"/>
      <c r="K39" s="24">
        <f>SUM(K27:K38)</f>
        <v>1026156</v>
      </c>
      <c r="L39" s="19"/>
      <c r="M39" s="27">
        <f>SUM(M27:M38)</f>
        <v>688003</v>
      </c>
    </row>
    <row r="40" spans="2:13" ht="21.75" thickBot="1">
      <c r="B40" s="13" t="s">
        <v>38</v>
      </c>
      <c r="C40" s="14"/>
      <c r="D40" s="14"/>
      <c r="E40" s="28">
        <f>+E39+E24</f>
        <v>1353229</v>
      </c>
      <c r="F40" s="25"/>
      <c r="G40" s="28">
        <f>+G39+G24</f>
        <v>936728</v>
      </c>
      <c r="H40" s="25"/>
      <c r="I40" s="29">
        <v>931673</v>
      </c>
      <c r="J40" s="25"/>
      <c r="K40" s="28">
        <f>+K39+K24</f>
        <v>1174574</v>
      </c>
      <c r="L40" s="19"/>
      <c r="M40" s="28">
        <f>+M39+M24</f>
        <v>942828</v>
      </c>
    </row>
    <row r="41" spans="2:13" ht="13.5" customHeight="1" thickTop="1">
      <c r="B41" s="13"/>
      <c r="C41" s="14"/>
      <c r="D41" s="14"/>
      <c r="E41" s="131"/>
      <c r="F41" s="25"/>
      <c r="G41" s="131"/>
      <c r="H41" s="25"/>
      <c r="I41" s="69"/>
      <c r="J41" s="25"/>
      <c r="K41" s="131"/>
      <c r="L41" s="19"/>
      <c r="M41" s="131"/>
    </row>
    <row r="42" spans="2:13">
      <c r="B42" s="32" t="s">
        <v>163</v>
      </c>
      <c r="C42" s="14"/>
      <c r="D42" s="14"/>
      <c r="E42" s="30"/>
      <c r="F42" s="14"/>
      <c r="G42" s="14"/>
      <c r="H42" s="14"/>
      <c r="I42" s="30"/>
      <c r="J42" s="14"/>
      <c r="K42" s="31"/>
      <c r="L42" s="30"/>
      <c r="M42" s="30"/>
    </row>
    <row r="43" spans="2:13">
      <c r="B43" s="32"/>
      <c r="C43" s="14"/>
      <c r="D43" s="14"/>
      <c r="E43" s="30"/>
      <c r="F43" s="14"/>
      <c r="G43" s="14"/>
      <c r="H43" s="14"/>
      <c r="I43" s="30"/>
      <c r="J43" s="14"/>
      <c r="K43" s="31"/>
      <c r="L43" s="30"/>
      <c r="M43" s="30"/>
    </row>
    <row r="44" spans="2:13">
      <c r="B44" s="32"/>
      <c r="C44" s="14"/>
      <c r="D44" s="14"/>
      <c r="E44" s="30"/>
      <c r="F44" s="14"/>
      <c r="G44" s="14"/>
      <c r="H44" s="14"/>
      <c r="I44" s="30"/>
      <c r="J44" s="14"/>
      <c r="K44" s="31"/>
      <c r="L44" s="30"/>
      <c r="M44" s="30"/>
    </row>
    <row r="45" spans="2:13">
      <c r="C45" s="14"/>
      <c r="D45" s="14"/>
      <c r="E45" s="30"/>
      <c r="F45" s="14"/>
      <c r="G45" s="14"/>
      <c r="H45" s="14"/>
      <c r="I45" s="30"/>
      <c r="J45" s="14"/>
      <c r="K45" s="31"/>
      <c r="L45" s="30"/>
      <c r="M45" s="30"/>
    </row>
    <row r="47" spans="2:13">
      <c r="B47" s="14" t="s">
        <v>202</v>
      </c>
      <c r="C47" s="14"/>
      <c r="D47" s="14"/>
      <c r="E47" s="199" t="s">
        <v>203</v>
      </c>
      <c r="F47" s="198"/>
      <c r="G47" s="198"/>
      <c r="H47" s="198"/>
      <c r="I47" s="198"/>
      <c r="J47" s="198"/>
      <c r="K47" s="198"/>
      <c r="L47" s="198"/>
      <c r="M47" s="198"/>
    </row>
    <row r="48" spans="2:13">
      <c r="B48" s="14" t="s">
        <v>201</v>
      </c>
      <c r="C48" s="14"/>
      <c r="D48" s="14"/>
      <c r="E48" s="199" t="s">
        <v>204</v>
      </c>
      <c r="F48" s="198"/>
      <c r="G48" s="198"/>
      <c r="H48" s="198"/>
      <c r="I48" s="198"/>
      <c r="J48" s="198"/>
      <c r="K48" s="198"/>
      <c r="L48" s="198"/>
      <c r="M48" s="198"/>
    </row>
    <row r="49" spans="2:13">
      <c r="B49" s="198">
        <v>1</v>
      </c>
      <c r="C49" s="198"/>
      <c r="D49" s="198"/>
      <c r="E49" s="198"/>
      <c r="F49" s="198"/>
      <c r="G49" s="198"/>
      <c r="H49" s="198"/>
      <c r="I49" s="198"/>
      <c r="J49" s="198"/>
      <c r="K49" s="198"/>
      <c r="L49" s="198"/>
      <c r="M49" s="198"/>
    </row>
    <row r="50" spans="2:13"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</row>
    <row r="51" spans="2:13"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</row>
    <row r="52" spans="2:13">
      <c r="B52" s="200" t="s">
        <v>0</v>
      </c>
      <c r="C52" s="200"/>
      <c r="D52" s="200"/>
      <c r="E52" s="200"/>
      <c r="F52" s="200"/>
      <c r="G52" s="200"/>
      <c r="H52" s="200"/>
      <c r="I52" s="200"/>
      <c r="J52" s="200"/>
      <c r="K52" s="200"/>
      <c r="L52" s="200"/>
      <c r="M52" s="200"/>
    </row>
    <row r="53" spans="2:13">
      <c r="B53" s="200" t="s">
        <v>1</v>
      </c>
      <c r="C53" s="200"/>
      <c r="D53" s="200"/>
      <c r="E53" s="200"/>
      <c r="F53" s="200"/>
      <c r="G53" s="200"/>
      <c r="H53" s="200"/>
      <c r="I53" s="200"/>
      <c r="J53" s="200"/>
      <c r="K53" s="200"/>
      <c r="L53" s="200"/>
      <c r="M53" s="200"/>
    </row>
    <row r="54" spans="2:13">
      <c r="B54" s="200" t="s">
        <v>2</v>
      </c>
      <c r="C54" s="200"/>
      <c r="D54" s="200"/>
      <c r="E54" s="200"/>
      <c r="F54" s="200"/>
      <c r="G54" s="200"/>
      <c r="H54" s="200"/>
      <c r="I54" s="200"/>
      <c r="J54" s="200"/>
      <c r="K54" s="200"/>
      <c r="L54" s="200"/>
      <c r="M54" s="200"/>
    </row>
    <row r="55" spans="2:13" ht="8.25" customHeight="1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</row>
    <row r="56" spans="2:13">
      <c r="B56" s="2"/>
      <c r="E56" s="201" t="s">
        <v>3</v>
      </c>
      <c r="F56" s="201"/>
      <c r="G56" s="201"/>
      <c r="H56" s="201"/>
      <c r="I56" s="201"/>
      <c r="J56" s="201"/>
      <c r="K56" s="201"/>
      <c r="L56" s="201"/>
      <c r="M56" s="201"/>
    </row>
    <row r="57" spans="2:13">
      <c r="B57" s="2"/>
      <c r="E57" s="201" t="s">
        <v>4</v>
      </c>
      <c r="F57" s="201"/>
      <c r="G57" s="201"/>
      <c r="H57" s="201"/>
      <c r="I57" s="201"/>
      <c r="K57" s="202" t="s">
        <v>5</v>
      </c>
      <c r="L57" s="202"/>
      <c r="M57" s="202"/>
    </row>
    <row r="58" spans="2:13">
      <c r="B58" s="2"/>
      <c r="E58" s="4" t="s">
        <v>6</v>
      </c>
      <c r="F58" s="4"/>
      <c r="G58" s="4" t="s">
        <v>6</v>
      </c>
      <c r="H58" s="4"/>
      <c r="I58" s="4" t="s">
        <v>6</v>
      </c>
      <c r="K58" s="4" t="s">
        <v>6</v>
      </c>
      <c r="L58" s="5"/>
      <c r="M58" s="4" t="s">
        <v>6</v>
      </c>
    </row>
    <row r="59" spans="2:13">
      <c r="C59" s="7" t="s">
        <v>7</v>
      </c>
      <c r="D59" s="4"/>
      <c r="E59" s="8" t="s">
        <v>8</v>
      </c>
      <c r="F59" s="4"/>
      <c r="G59" s="8" t="s">
        <v>9</v>
      </c>
      <c r="H59" s="4"/>
      <c r="I59" s="9" t="s">
        <v>10</v>
      </c>
      <c r="J59" s="4"/>
      <c r="K59" s="8" t="s">
        <v>8</v>
      </c>
      <c r="L59" s="4"/>
      <c r="M59" s="10" t="s">
        <v>9</v>
      </c>
    </row>
    <row r="60" spans="2:13" ht="13.5" customHeight="1">
      <c r="C60" s="4"/>
      <c r="D60" s="4"/>
      <c r="E60" s="11"/>
      <c r="F60" s="11"/>
      <c r="G60" s="11"/>
      <c r="H60" s="4"/>
      <c r="I60" s="9"/>
      <c r="J60" s="4"/>
      <c r="K60" s="11"/>
      <c r="L60" s="11"/>
      <c r="M60" s="11"/>
    </row>
    <row r="61" spans="2:13">
      <c r="B61" s="13" t="s">
        <v>39</v>
      </c>
      <c r="D61" s="4"/>
      <c r="E61" s="4"/>
      <c r="F61" s="4"/>
      <c r="G61" s="4"/>
      <c r="H61" s="4"/>
      <c r="I61" s="4"/>
      <c r="J61" s="4"/>
      <c r="K61" s="12"/>
      <c r="L61" s="4"/>
      <c r="M61" s="12"/>
    </row>
    <row r="62" spans="2:13">
      <c r="B62" s="13" t="s">
        <v>40</v>
      </c>
      <c r="C62" s="14"/>
      <c r="D62" s="14"/>
      <c r="E62" s="24"/>
      <c r="F62" s="14"/>
      <c r="G62" s="30"/>
      <c r="H62" s="14"/>
      <c r="I62" s="30"/>
      <c r="J62" s="14"/>
      <c r="K62" s="31"/>
      <c r="L62" s="30"/>
      <c r="M62" s="31"/>
    </row>
    <row r="63" spans="2:13">
      <c r="B63" s="6" t="s">
        <v>41</v>
      </c>
      <c r="C63" s="14"/>
      <c r="D63" s="14"/>
      <c r="E63" s="33"/>
      <c r="F63" s="14"/>
      <c r="G63" s="33"/>
      <c r="H63" s="14"/>
      <c r="I63" s="34"/>
      <c r="J63" s="14"/>
      <c r="K63" s="33"/>
      <c r="L63" s="19"/>
      <c r="M63" s="33"/>
    </row>
    <row r="64" spans="2:13">
      <c r="B64" s="6" t="s">
        <v>15</v>
      </c>
      <c r="C64" s="14">
        <v>4.8</v>
      </c>
      <c r="D64" s="14"/>
      <c r="E64" s="33">
        <v>2308</v>
      </c>
      <c r="F64" s="14"/>
      <c r="G64" s="33">
        <v>43</v>
      </c>
      <c r="H64" s="14"/>
      <c r="I64" s="34">
        <v>225361</v>
      </c>
      <c r="J64" s="14"/>
      <c r="K64" s="33">
        <v>2398</v>
      </c>
      <c r="L64" s="19"/>
      <c r="M64" s="33">
        <v>43</v>
      </c>
    </row>
    <row r="65" spans="2:13">
      <c r="B65" s="6" t="s">
        <v>16</v>
      </c>
      <c r="C65" s="14"/>
      <c r="D65" s="14"/>
      <c r="E65" s="33">
        <v>34796</v>
      </c>
      <c r="F65" s="14"/>
      <c r="G65" s="33">
        <v>56539</v>
      </c>
      <c r="H65" s="14"/>
      <c r="I65" s="34">
        <v>225361</v>
      </c>
      <c r="J65" s="14"/>
      <c r="K65" s="33">
        <v>21247</v>
      </c>
      <c r="L65" s="19"/>
      <c r="M65" s="33">
        <v>52479</v>
      </c>
    </row>
    <row r="66" spans="2:13">
      <c r="B66" s="6" t="s">
        <v>42</v>
      </c>
      <c r="C66" s="14">
        <v>17</v>
      </c>
      <c r="D66" s="14"/>
      <c r="E66" s="33">
        <v>27521</v>
      </c>
      <c r="F66" s="14"/>
      <c r="G66" s="33">
        <v>45885</v>
      </c>
      <c r="H66" s="14"/>
      <c r="I66" s="34">
        <v>225361</v>
      </c>
      <c r="J66" s="14"/>
      <c r="K66" s="33">
        <v>15098</v>
      </c>
      <c r="L66" s="19"/>
      <c r="M66" s="33">
        <v>45885</v>
      </c>
    </row>
    <row r="67" spans="2:13">
      <c r="B67" s="6" t="s">
        <v>43</v>
      </c>
      <c r="C67" s="14"/>
      <c r="D67" s="14"/>
      <c r="E67" s="33">
        <v>2781</v>
      </c>
      <c r="F67" s="14"/>
      <c r="G67" s="33">
        <v>966</v>
      </c>
      <c r="H67" s="14"/>
      <c r="I67" s="34">
        <v>225361</v>
      </c>
      <c r="J67" s="14"/>
      <c r="K67" s="33">
        <v>1757</v>
      </c>
      <c r="L67" s="19"/>
      <c r="M67" s="33">
        <v>966</v>
      </c>
    </row>
    <row r="68" spans="2:13">
      <c r="B68" s="13" t="s">
        <v>44</v>
      </c>
      <c r="C68" s="14"/>
      <c r="D68" s="14"/>
      <c r="E68" s="24">
        <f>SUM(E64:E67)</f>
        <v>67406</v>
      </c>
      <c r="F68" s="14"/>
      <c r="G68" s="24">
        <f>SUM(G64:G67)</f>
        <v>103433</v>
      </c>
      <c r="H68" s="14"/>
      <c r="I68" s="24">
        <v>118650</v>
      </c>
      <c r="J68" s="14"/>
      <c r="K68" s="35">
        <f>SUM(K64:K67)</f>
        <v>40500</v>
      </c>
      <c r="L68" s="19"/>
      <c r="M68" s="35">
        <f>SUM(M64:M67)</f>
        <v>99373</v>
      </c>
    </row>
    <row r="69" spans="2:13" ht="8.25" customHeight="1">
      <c r="B69" s="13"/>
      <c r="C69" s="14"/>
      <c r="D69" s="14"/>
      <c r="E69" s="18"/>
      <c r="F69" s="14"/>
      <c r="G69" s="18"/>
      <c r="H69" s="14"/>
      <c r="I69" s="18"/>
      <c r="J69" s="14"/>
      <c r="K69" s="17"/>
      <c r="L69" s="19"/>
      <c r="M69" s="17"/>
    </row>
    <row r="70" spans="2:13">
      <c r="B70" s="13" t="s">
        <v>45</v>
      </c>
      <c r="C70" s="14"/>
      <c r="D70" s="14"/>
      <c r="E70" s="18" t="s">
        <v>215</v>
      </c>
      <c r="F70" s="14"/>
      <c r="G70" s="18"/>
      <c r="H70" s="14"/>
      <c r="I70" s="18"/>
      <c r="J70" s="14"/>
      <c r="K70" s="17"/>
      <c r="L70" s="19"/>
      <c r="M70" s="17"/>
    </row>
    <row r="71" spans="2:13">
      <c r="B71" s="6" t="s">
        <v>46</v>
      </c>
      <c r="C71" s="14">
        <v>17</v>
      </c>
      <c r="D71" s="14"/>
      <c r="E71" s="17">
        <v>82000</v>
      </c>
      <c r="F71" s="14"/>
      <c r="G71" s="17">
        <v>207093</v>
      </c>
      <c r="H71" s="14"/>
      <c r="I71" s="18">
        <v>225361</v>
      </c>
      <c r="J71" s="14"/>
      <c r="K71" s="17">
        <v>51769</v>
      </c>
      <c r="L71" s="19"/>
      <c r="M71" s="17">
        <v>207093</v>
      </c>
    </row>
    <row r="72" spans="2:13">
      <c r="B72" s="6" t="s">
        <v>47</v>
      </c>
      <c r="C72" s="14">
        <v>18</v>
      </c>
      <c r="D72" s="14"/>
      <c r="E72" s="17">
        <v>1735</v>
      </c>
      <c r="F72" s="14"/>
      <c r="G72" s="17">
        <v>1315</v>
      </c>
      <c r="H72" s="14"/>
      <c r="I72" s="18">
        <v>225361</v>
      </c>
      <c r="J72" s="14"/>
      <c r="K72" s="17">
        <v>709</v>
      </c>
      <c r="L72" s="19"/>
      <c r="M72" s="17">
        <v>1315</v>
      </c>
    </row>
    <row r="73" spans="2:13">
      <c r="B73" s="6" t="s">
        <v>48</v>
      </c>
      <c r="C73" s="14"/>
      <c r="D73" s="14"/>
      <c r="E73" s="33">
        <v>3182</v>
      </c>
      <c r="F73" s="14"/>
      <c r="G73" s="33">
        <v>300</v>
      </c>
      <c r="H73" s="14"/>
      <c r="I73" s="36">
        <v>225361</v>
      </c>
      <c r="J73" s="14"/>
      <c r="K73" s="33">
        <v>232</v>
      </c>
      <c r="L73" s="19"/>
      <c r="M73" s="33">
        <v>300</v>
      </c>
    </row>
    <row r="74" spans="2:13">
      <c r="B74" s="6" t="s">
        <v>49</v>
      </c>
      <c r="C74" s="14"/>
      <c r="D74" s="14"/>
      <c r="E74" s="33">
        <v>23855</v>
      </c>
      <c r="F74" s="14"/>
      <c r="G74" s="17">
        <v>0</v>
      </c>
      <c r="H74" s="14"/>
      <c r="I74" s="36">
        <v>225361</v>
      </c>
      <c r="J74" s="14"/>
      <c r="K74" s="17">
        <v>0</v>
      </c>
      <c r="L74" s="17"/>
      <c r="M74" s="17">
        <v>0</v>
      </c>
    </row>
    <row r="75" spans="2:13">
      <c r="B75" s="13" t="s">
        <v>50</v>
      </c>
      <c r="C75" s="14"/>
      <c r="D75" s="14"/>
      <c r="E75" s="24">
        <f>SUM(E71:E74)</f>
        <v>110772</v>
      </c>
      <c r="F75" s="14"/>
      <c r="G75" s="24">
        <f>SUM(G71:G74)</f>
        <v>208708</v>
      </c>
      <c r="H75" s="14"/>
      <c r="I75" s="24">
        <v>130413</v>
      </c>
      <c r="J75" s="14"/>
      <c r="K75" s="24">
        <f>SUM(K71:K74)</f>
        <v>52710</v>
      </c>
      <c r="L75" s="19"/>
      <c r="M75" s="24">
        <f>SUM(M71:M74)</f>
        <v>208708</v>
      </c>
    </row>
    <row r="76" spans="2:13">
      <c r="B76" s="13" t="s">
        <v>51</v>
      </c>
      <c r="C76" s="14"/>
      <c r="D76" s="14"/>
      <c r="E76" s="36">
        <f>+E75+E68</f>
        <v>178178</v>
      </c>
      <c r="F76" s="14"/>
      <c r="G76" s="36">
        <f>+G75+G68</f>
        <v>312141</v>
      </c>
      <c r="H76" s="14"/>
      <c r="I76" s="36">
        <v>249063</v>
      </c>
      <c r="J76" s="14"/>
      <c r="K76" s="36">
        <f>+K75+K68</f>
        <v>93210</v>
      </c>
      <c r="L76" s="37"/>
      <c r="M76" s="36">
        <f>+M75+M68</f>
        <v>308081</v>
      </c>
    </row>
    <row r="77" spans="2:13" ht="8.25" customHeight="1">
      <c r="B77" s="13"/>
      <c r="C77" s="14"/>
      <c r="D77" s="14"/>
      <c r="E77" s="19"/>
      <c r="F77" s="14"/>
      <c r="G77" s="19"/>
      <c r="H77" s="14"/>
      <c r="I77" s="19"/>
      <c r="J77" s="14"/>
      <c r="K77" s="38"/>
      <c r="L77" s="37"/>
      <c r="M77" s="38"/>
    </row>
    <row r="78" spans="2:13">
      <c r="B78" s="13" t="s">
        <v>52</v>
      </c>
      <c r="C78" s="14"/>
      <c r="D78" s="14"/>
      <c r="E78" s="39"/>
      <c r="F78" s="14"/>
      <c r="G78" s="39"/>
      <c r="H78" s="14"/>
      <c r="I78" s="39"/>
      <c r="J78" s="14"/>
      <c r="K78" s="40"/>
      <c r="L78" s="39"/>
      <c r="M78" s="40"/>
    </row>
    <row r="79" spans="2:13">
      <c r="B79" s="6" t="s">
        <v>53</v>
      </c>
      <c r="C79" s="14"/>
      <c r="D79" s="14"/>
      <c r="E79" s="39"/>
      <c r="F79" s="14"/>
      <c r="G79" s="39"/>
      <c r="H79" s="14"/>
      <c r="I79" s="39"/>
      <c r="J79" s="14"/>
      <c r="K79" s="40"/>
      <c r="L79" s="39"/>
      <c r="M79" s="40"/>
    </row>
    <row r="80" spans="2:13" ht="21.75" thickBot="1">
      <c r="B80" s="6" t="s">
        <v>54</v>
      </c>
      <c r="C80" s="14">
        <v>20</v>
      </c>
      <c r="D80" s="14"/>
      <c r="E80" s="28">
        <v>1743079</v>
      </c>
      <c r="F80" s="14"/>
      <c r="G80" s="28">
        <v>1475536</v>
      </c>
      <c r="H80" s="14"/>
      <c r="I80" s="28">
        <v>225361</v>
      </c>
      <c r="J80" s="14"/>
      <c r="K80" s="28">
        <v>1743079</v>
      </c>
      <c r="L80" s="19"/>
      <c r="M80" s="28">
        <v>1475536</v>
      </c>
    </row>
    <row r="81" spans="2:13" ht="21.75" thickTop="1">
      <c r="B81" s="6" t="s">
        <v>206</v>
      </c>
      <c r="C81" s="14">
        <v>20</v>
      </c>
      <c r="D81" s="14"/>
      <c r="E81" s="19">
        <v>1437832</v>
      </c>
      <c r="F81" s="14"/>
      <c r="G81" s="19">
        <v>904020</v>
      </c>
      <c r="H81" s="14"/>
      <c r="I81" s="19">
        <v>225361</v>
      </c>
      <c r="J81" s="14"/>
      <c r="K81" s="38">
        <v>1437832</v>
      </c>
      <c r="L81" s="19"/>
      <c r="M81" s="38">
        <v>904020</v>
      </c>
    </row>
    <row r="82" spans="2:13">
      <c r="B82" s="6" t="s">
        <v>55</v>
      </c>
      <c r="C82" s="14">
        <v>20</v>
      </c>
      <c r="D82" s="14"/>
      <c r="E82" s="23">
        <v>-267007</v>
      </c>
      <c r="F82" s="14"/>
      <c r="G82" s="23">
        <v>-97025</v>
      </c>
      <c r="H82" s="14"/>
      <c r="I82" s="23">
        <v>225361</v>
      </c>
      <c r="J82" s="14"/>
      <c r="K82" s="22">
        <v>-267007</v>
      </c>
      <c r="L82" s="19"/>
      <c r="M82" s="22">
        <v>-97025</v>
      </c>
    </row>
    <row r="83" spans="2:13">
      <c r="B83" s="6" t="s">
        <v>56</v>
      </c>
      <c r="C83" s="14"/>
      <c r="D83" s="14"/>
      <c r="E83" s="18"/>
      <c r="F83" s="14"/>
      <c r="G83" s="18"/>
      <c r="H83" s="14"/>
      <c r="I83" s="18"/>
      <c r="J83" s="14"/>
      <c r="K83" s="17"/>
      <c r="L83" s="19"/>
      <c r="M83" s="17"/>
    </row>
    <row r="84" spans="2:13">
      <c r="B84" s="6" t="s">
        <v>57</v>
      </c>
      <c r="C84" s="14"/>
      <c r="D84" s="14"/>
      <c r="E84" s="19">
        <v>-53905</v>
      </c>
      <c r="F84" s="14"/>
      <c r="G84" s="19">
        <v>-182421</v>
      </c>
      <c r="H84" s="14"/>
      <c r="I84" s="23">
        <v>225361</v>
      </c>
      <c r="J84" s="14"/>
      <c r="K84" s="22">
        <v>-89461</v>
      </c>
      <c r="L84" s="19"/>
      <c r="M84" s="22">
        <v>-172261</v>
      </c>
    </row>
    <row r="85" spans="2:13">
      <c r="B85" s="6" t="s">
        <v>58</v>
      </c>
      <c r="C85" s="14"/>
      <c r="D85" s="14"/>
      <c r="E85" s="17">
        <v>0</v>
      </c>
      <c r="F85" s="14"/>
      <c r="G85" s="19">
        <v>13</v>
      </c>
      <c r="H85" s="14"/>
      <c r="I85" s="23">
        <v>225361</v>
      </c>
      <c r="J85" s="14"/>
      <c r="K85" s="17">
        <v>0</v>
      </c>
      <c r="L85" s="19"/>
      <c r="M85" s="22">
        <v>13</v>
      </c>
    </row>
    <row r="86" spans="2:13">
      <c r="B86" s="6" t="s">
        <v>59</v>
      </c>
      <c r="C86" s="14"/>
      <c r="D86" s="14"/>
      <c r="E86" s="36">
        <v>58131</v>
      </c>
      <c r="F86" s="14"/>
      <c r="G86" s="36">
        <v>0</v>
      </c>
      <c r="H86" s="14"/>
      <c r="I86" s="36">
        <v>225361</v>
      </c>
      <c r="J86" s="14"/>
      <c r="K86" s="36">
        <v>0</v>
      </c>
      <c r="L86" s="36"/>
      <c r="M86" s="36">
        <v>0</v>
      </c>
    </row>
    <row r="87" spans="2:13">
      <c r="B87" s="13" t="s">
        <v>60</v>
      </c>
      <c r="C87" s="14"/>
      <c r="D87" s="14"/>
      <c r="E87" s="24">
        <f>SUM(E81:E86)</f>
        <v>1175051</v>
      </c>
      <c r="F87" s="14"/>
      <c r="G87" s="24">
        <f>SUM(G81:G86)</f>
        <v>624587</v>
      </c>
      <c r="H87" s="14"/>
      <c r="I87" s="24">
        <v>682610</v>
      </c>
      <c r="J87" s="14"/>
      <c r="K87" s="24">
        <f>SUM(K81:K86)</f>
        <v>1081364</v>
      </c>
      <c r="L87" s="19"/>
      <c r="M87" s="24">
        <f>SUM(M81:M86)</f>
        <v>634747</v>
      </c>
    </row>
    <row r="88" spans="2:13" ht="21.75" thickBot="1">
      <c r="B88" s="13" t="s">
        <v>61</v>
      </c>
      <c r="C88" s="14"/>
      <c r="D88" s="14"/>
      <c r="E88" s="28">
        <f>+E76+E87</f>
        <v>1353229</v>
      </c>
      <c r="F88" s="14"/>
      <c r="G88" s="28">
        <f>+G76+G87</f>
        <v>936728</v>
      </c>
      <c r="H88" s="14"/>
      <c r="I88" s="28">
        <v>931673</v>
      </c>
      <c r="J88" s="14"/>
      <c r="K88" s="28">
        <f>+K76+K87</f>
        <v>1174574</v>
      </c>
      <c r="L88" s="19"/>
      <c r="M88" s="28">
        <f>+M76+M87</f>
        <v>942828</v>
      </c>
    </row>
    <row r="89" spans="2:13" ht="12.75" customHeight="1" thickTop="1">
      <c r="B89" s="41"/>
      <c r="C89" s="42"/>
      <c r="D89" s="42"/>
      <c r="E89" s="42"/>
      <c r="F89" s="42"/>
      <c r="G89" s="42"/>
      <c r="H89" s="42"/>
      <c r="I89" s="42"/>
      <c r="J89" s="42"/>
      <c r="K89" s="42"/>
      <c r="L89" s="42"/>
      <c r="M89" s="42"/>
    </row>
    <row r="90" spans="2:13">
      <c r="B90" s="32" t="s">
        <v>163</v>
      </c>
      <c r="C90" s="42"/>
      <c r="D90" s="42"/>
      <c r="E90" s="42"/>
      <c r="F90" s="42"/>
      <c r="G90" s="42"/>
      <c r="H90" s="42"/>
      <c r="I90" s="42"/>
      <c r="J90" s="42"/>
      <c r="K90" s="42"/>
      <c r="L90" s="42"/>
      <c r="M90" s="42"/>
    </row>
    <row r="91" spans="2:13">
      <c r="C91" s="42"/>
      <c r="D91" s="42"/>
      <c r="E91" s="42"/>
      <c r="F91" s="42"/>
      <c r="G91" s="42"/>
      <c r="H91" s="42"/>
      <c r="I91" s="42"/>
      <c r="J91" s="42"/>
      <c r="K91" s="42"/>
      <c r="L91" s="42"/>
      <c r="M91" s="42"/>
    </row>
    <row r="92" spans="2:13">
      <c r="C92" s="42"/>
      <c r="D92" s="42"/>
      <c r="E92" s="42"/>
      <c r="F92" s="42"/>
      <c r="G92" s="42"/>
      <c r="H92" s="42"/>
      <c r="I92" s="42"/>
      <c r="J92" s="42"/>
      <c r="K92" s="42"/>
      <c r="L92" s="42"/>
      <c r="M92" s="42"/>
    </row>
    <row r="93" spans="2:13">
      <c r="C93" s="42"/>
      <c r="D93" s="42"/>
      <c r="E93" s="42"/>
      <c r="F93" s="42"/>
      <c r="G93" s="42"/>
      <c r="H93" s="42"/>
      <c r="I93" s="42"/>
      <c r="J93" s="42"/>
      <c r="K93" s="42"/>
      <c r="L93" s="42"/>
      <c r="M93" s="42"/>
    </row>
    <row r="94" spans="2:13">
      <c r="C94" s="42"/>
      <c r="D94" s="42"/>
      <c r="E94" s="42"/>
      <c r="F94" s="42"/>
      <c r="G94" s="42"/>
      <c r="H94" s="42"/>
      <c r="I94" s="42"/>
      <c r="J94" s="42"/>
      <c r="K94" s="42"/>
      <c r="L94" s="42"/>
      <c r="M94" s="42"/>
    </row>
    <row r="95" spans="2:13">
      <c r="C95" s="42"/>
      <c r="D95" s="42"/>
      <c r="E95" s="42"/>
      <c r="F95" s="42"/>
      <c r="G95" s="42"/>
      <c r="H95" s="42"/>
      <c r="I95" s="42"/>
      <c r="J95" s="42"/>
      <c r="K95" s="42"/>
      <c r="L95" s="42"/>
      <c r="M95" s="42"/>
    </row>
    <row r="96" spans="2:13">
      <c r="C96" s="42"/>
      <c r="D96" s="42"/>
      <c r="E96" s="42"/>
      <c r="F96" s="42"/>
      <c r="G96" s="42"/>
      <c r="H96" s="42"/>
      <c r="I96" s="42"/>
      <c r="J96" s="42"/>
      <c r="K96" s="42"/>
      <c r="L96" s="42"/>
      <c r="M96" s="42"/>
    </row>
    <row r="97" spans="2:13">
      <c r="B97" s="14" t="s">
        <v>202</v>
      </c>
      <c r="C97" s="14"/>
      <c r="D97" s="14"/>
      <c r="E97" s="199" t="s">
        <v>203</v>
      </c>
      <c r="F97" s="198"/>
      <c r="G97" s="198"/>
      <c r="H97" s="198"/>
      <c r="I97" s="198"/>
      <c r="J97" s="198"/>
      <c r="K97" s="198"/>
      <c r="L97" s="198"/>
      <c r="M97" s="198"/>
    </row>
    <row r="98" spans="2:13">
      <c r="B98" s="14" t="s">
        <v>201</v>
      </c>
      <c r="C98" s="14"/>
      <c r="D98" s="14"/>
      <c r="E98" s="199" t="s">
        <v>204</v>
      </c>
      <c r="F98" s="198"/>
      <c r="G98" s="198"/>
      <c r="H98" s="198"/>
      <c r="I98" s="198"/>
      <c r="J98" s="198"/>
      <c r="K98" s="198"/>
      <c r="L98" s="198"/>
      <c r="M98" s="198"/>
    </row>
    <row r="99" spans="2:13">
      <c r="B99" s="198">
        <v>2</v>
      </c>
      <c r="C99" s="198"/>
      <c r="D99" s="198"/>
      <c r="E99" s="198"/>
      <c r="F99" s="198"/>
      <c r="G99" s="198"/>
      <c r="H99" s="198"/>
      <c r="I99" s="198"/>
      <c r="J99" s="198"/>
      <c r="K99" s="198"/>
      <c r="L99" s="198"/>
      <c r="M99" s="198"/>
    </row>
    <row r="100" spans="2:13">
      <c r="B100" s="3"/>
      <c r="E100" s="45">
        <f t="shared" ref="E100:M100" si="0">+E88-E40</f>
        <v>0</v>
      </c>
      <c r="F100" s="45">
        <f t="shared" si="0"/>
        <v>0</v>
      </c>
      <c r="G100" s="45">
        <f t="shared" si="0"/>
        <v>0</v>
      </c>
      <c r="H100" s="45">
        <f t="shared" si="0"/>
        <v>0</v>
      </c>
      <c r="I100" s="45">
        <f t="shared" si="0"/>
        <v>0</v>
      </c>
      <c r="J100" s="45">
        <f t="shared" si="0"/>
        <v>0</v>
      </c>
      <c r="K100" s="45">
        <f t="shared" si="0"/>
        <v>0</v>
      </c>
      <c r="L100" s="45">
        <f t="shared" si="0"/>
        <v>0</v>
      </c>
      <c r="M100" s="45">
        <f t="shared" si="0"/>
        <v>0</v>
      </c>
    </row>
    <row r="101" spans="2:13">
      <c r="B101" s="3"/>
      <c r="E101" s="43">
        <v>-0.23222950426861644</v>
      </c>
      <c r="F101" s="42"/>
      <c r="G101" s="42"/>
      <c r="H101" s="42"/>
      <c r="I101" s="43"/>
      <c r="J101" s="42"/>
      <c r="K101" s="44"/>
      <c r="L101" s="42"/>
      <c r="M101" s="42"/>
    </row>
    <row r="102" spans="2:13">
      <c r="B102" s="3"/>
    </row>
    <row r="103" spans="2:13">
      <c r="B103" s="3"/>
    </row>
    <row r="104" spans="2:13">
      <c r="B104" s="3"/>
    </row>
    <row r="105" spans="2:13">
      <c r="B105" s="3"/>
    </row>
    <row r="106" spans="2:13">
      <c r="B106" s="3"/>
    </row>
    <row r="107" spans="2:13">
      <c r="B107" s="3"/>
    </row>
    <row r="108" spans="2:13">
      <c r="B108" s="3"/>
    </row>
    <row r="109" spans="2:13">
      <c r="B109" s="3"/>
    </row>
    <row r="110" spans="2:13">
      <c r="B110" s="3"/>
    </row>
    <row r="111" spans="2:13">
      <c r="B111" s="3"/>
    </row>
    <row r="112" spans="2:13">
      <c r="B112" s="3"/>
    </row>
    <row r="113" spans="2:2">
      <c r="B113" s="3"/>
    </row>
    <row r="114" spans="2:2">
      <c r="B114" s="3"/>
    </row>
    <row r="115" spans="2:2">
      <c r="B115" s="3"/>
    </row>
    <row r="116" spans="2:2">
      <c r="B116" s="3"/>
    </row>
    <row r="117" spans="2:2">
      <c r="B117" s="3"/>
    </row>
    <row r="118" spans="2:2">
      <c r="B118" s="3"/>
    </row>
    <row r="119" spans="2:2">
      <c r="B119" s="3"/>
    </row>
    <row r="120" spans="2:2">
      <c r="B120" s="3"/>
    </row>
    <row r="121" spans="2:2">
      <c r="B121" s="3"/>
    </row>
    <row r="122" spans="2:2">
      <c r="B122" s="3"/>
    </row>
    <row r="123" spans="2:2">
      <c r="B123" s="3"/>
    </row>
    <row r="124" spans="2:2">
      <c r="B124" s="3"/>
    </row>
    <row r="125" spans="2:2">
      <c r="B125" s="3"/>
    </row>
    <row r="126" spans="2:2">
      <c r="B126" s="3"/>
    </row>
    <row r="127" spans="2:2">
      <c r="B127" s="3"/>
    </row>
    <row r="128" spans="2:2">
      <c r="B128" s="3"/>
    </row>
    <row r="129" spans="2:2">
      <c r="B129" s="3"/>
    </row>
  </sheetData>
  <mergeCells count="18">
    <mergeCell ref="B3:M3"/>
    <mergeCell ref="B4:M4"/>
    <mergeCell ref="B5:M5"/>
    <mergeCell ref="E7:M7"/>
    <mergeCell ref="E8:I8"/>
    <mergeCell ref="K8:M8"/>
    <mergeCell ref="B99:M99"/>
    <mergeCell ref="E47:M47"/>
    <mergeCell ref="E48:M48"/>
    <mergeCell ref="E97:M97"/>
    <mergeCell ref="E98:M98"/>
    <mergeCell ref="B49:M49"/>
    <mergeCell ref="B52:M52"/>
    <mergeCell ref="B53:M53"/>
    <mergeCell ref="B54:M54"/>
    <mergeCell ref="E56:M56"/>
    <mergeCell ref="E57:I57"/>
    <mergeCell ref="K57:M57"/>
  </mergeCells>
  <pageMargins left="0.61" right="0.37" top="0.75" bottom="0.75" header="0.3" footer="0.3"/>
  <pageSetup paperSize="9" scale="74" fitToHeight="0" orientation="portrait" r:id="rId1"/>
  <rowBreaks count="1" manualBreakCount="1">
    <brk id="49" max="1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872E42-6A59-4805-8F3A-9438F5454CD1}">
  <sheetPr>
    <tabColor rgb="FF92D050"/>
    <pageSetUpPr fitToPage="1"/>
  </sheetPr>
  <dimension ref="A1:V32"/>
  <sheetViews>
    <sheetView view="pageBreakPreview" topLeftCell="A10" zoomScaleNormal="100" zoomScaleSheetLayoutView="100" workbookViewId="0">
      <selection activeCell="A28" sqref="A28"/>
    </sheetView>
  </sheetViews>
  <sheetFormatPr defaultColWidth="9.140625" defaultRowHeight="21"/>
  <cols>
    <col min="1" max="1" width="30.28515625" style="6" customWidth="1"/>
    <col min="2" max="2" width="6.5703125" style="73" customWidth="1"/>
    <col min="3" max="3" width="0.7109375" style="3" customWidth="1"/>
    <col min="4" max="4" width="11.140625" style="3" bestFit="1" customWidth="1"/>
    <col min="5" max="5" width="0.7109375" style="3" customWidth="1"/>
    <col min="6" max="6" width="14.42578125" style="3" bestFit="1" customWidth="1"/>
    <col min="7" max="7" width="0.7109375" style="3" customWidth="1"/>
    <col min="8" max="8" width="10.28515625" style="3" bestFit="1" customWidth="1"/>
    <col min="9" max="9" width="0.7109375" style="3" customWidth="1"/>
    <col min="10" max="10" width="11.140625" style="3" customWidth="1"/>
    <col min="11" max="11" width="0.7109375" style="3" customWidth="1"/>
    <col min="12" max="12" width="17.42578125" style="3" customWidth="1"/>
    <col min="13" max="13" width="0.7109375" style="3" customWidth="1"/>
    <col min="14" max="14" width="20.7109375" style="3" customWidth="1"/>
    <col min="15" max="15" width="0.7109375" style="3" customWidth="1"/>
    <col min="16" max="16" width="12.28515625" style="3" customWidth="1"/>
    <col min="17" max="17" width="0.7109375" style="3" customWidth="1"/>
    <col min="18" max="18" width="10.28515625" style="3" bestFit="1" customWidth="1"/>
    <col min="19" max="19" width="0.7109375" style="3" customWidth="1"/>
    <col min="20" max="20" width="10.7109375" style="3" bestFit="1" customWidth="1"/>
    <col min="21" max="21" width="13.7109375" style="3" customWidth="1"/>
    <col min="22" max="16384" width="9.140625" style="3"/>
  </cols>
  <sheetData>
    <row r="1" spans="1:21">
      <c r="B1" s="47"/>
      <c r="J1" s="2"/>
      <c r="K1" s="2"/>
      <c r="L1" s="2"/>
      <c r="M1" s="2"/>
      <c r="N1" s="48"/>
      <c r="O1" s="48"/>
      <c r="P1" s="48"/>
      <c r="Q1" s="48"/>
      <c r="R1" s="200"/>
      <c r="S1" s="200"/>
      <c r="T1" s="200"/>
    </row>
    <row r="2" spans="1:21">
      <c r="A2" s="200" t="s">
        <v>0</v>
      </c>
      <c r="B2" s="200"/>
      <c r="C2" s="200"/>
      <c r="D2" s="200"/>
      <c r="E2" s="200"/>
      <c r="F2" s="200"/>
      <c r="G2" s="200"/>
      <c r="H2" s="200"/>
      <c r="I2" s="200"/>
      <c r="J2" s="200"/>
      <c r="K2" s="200"/>
      <c r="L2" s="200"/>
      <c r="M2" s="200"/>
      <c r="N2" s="200"/>
      <c r="O2" s="200"/>
      <c r="P2" s="200"/>
      <c r="Q2" s="200"/>
      <c r="R2" s="200"/>
      <c r="S2" s="200"/>
      <c r="T2" s="200"/>
    </row>
    <row r="3" spans="1:21">
      <c r="A3" s="200" t="s">
        <v>62</v>
      </c>
      <c r="B3" s="200"/>
      <c r="C3" s="200"/>
      <c r="D3" s="200"/>
      <c r="E3" s="200"/>
      <c r="F3" s="200"/>
      <c r="G3" s="200"/>
      <c r="H3" s="200"/>
      <c r="I3" s="200"/>
      <c r="J3" s="200"/>
      <c r="K3" s="200"/>
      <c r="L3" s="200"/>
      <c r="M3" s="200"/>
      <c r="N3" s="200"/>
      <c r="O3" s="200"/>
      <c r="P3" s="200"/>
      <c r="Q3" s="200"/>
      <c r="R3" s="200"/>
      <c r="S3" s="200"/>
      <c r="T3" s="200"/>
    </row>
    <row r="4" spans="1:21">
      <c r="A4" s="205" t="s">
        <v>63</v>
      </c>
      <c r="B4" s="205"/>
      <c r="C4" s="205"/>
      <c r="D4" s="205"/>
      <c r="E4" s="205"/>
      <c r="F4" s="205"/>
      <c r="G4" s="205"/>
      <c r="H4" s="205"/>
      <c r="I4" s="205"/>
      <c r="J4" s="205"/>
      <c r="K4" s="205"/>
      <c r="L4" s="205"/>
      <c r="M4" s="205"/>
      <c r="N4" s="205"/>
      <c r="O4" s="205"/>
      <c r="P4" s="205"/>
      <c r="Q4" s="205"/>
      <c r="R4" s="205"/>
      <c r="S4" s="205"/>
      <c r="T4" s="205"/>
    </row>
    <row r="5" spans="1:21">
      <c r="A5" s="49"/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</row>
    <row r="6" spans="1:21">
      <c r="A6" s="50"/>
      <c r="B6" s="47"/>
      <c r="D6" s="201" t="s">
        <v>64</v>
      </c>
      <c r="E6" s="201"/>
      <c r="F6" s="201"/>
      <c r="G6" s="201"/>
      <c r="H6" s="201"/>
      <c r="I6" s="201"/>
      <c r="J6" s="201"/>
      <c r="K6" s="201"/>
      <c r="L6" s="201"/>
      <c r="M6" s="201"/>
      <c r="N6" s="201"/>
      <c r="O6" s="201"/>
      <c r="P6" s="201"/>
      <c r="Q6" s="201"/>
      <c r="R6" s="201"/>
      <c r="S6" s="201"/>
      <c r="T6" s="201"/>
    </row>
    <row r="7" spans="1:21">
      <c r="A7" s="50"/>
      <c r="B7" s="47"/>
      <c r="D7" s="202" t="s">
        <v>4</v>
      </c>
      <c r="E7" s="202"/>
      <c r="F7" s="202"/>
      <c r="G7" s="202"/>
      <c r="H7" s="202"/>
      <c r="I7" s="202"/>
      <c r="J7" s="202"/>
      <c r="K7" s="202"/>
      <c r="L7" s="202"/>
      <c r="M7" s="202"/>
      <c r="N7" s="202"/>
      <c r="O7" s="202"/>
      <c r="P7" s="202"/>
      <c r="Q7" s="202"/>
      <c r="R7" s="202"/>
      <c r="S7" s="202"/>
      <c r="T7" s="202"/>
    </row>
    <row r="8" spans="1:21">
      <c r="A8" s="50"/>
      <c r="B8" s="47"/>
      <c r="D8" s="4"/>
      <c r="E8" s="4"/>
      <c r="F8" s="4"/>
      <c r="G8" s="4"/>
      <c r="H8" s="4"/>
      <c r="I8" s="4"/>
      <c r="J8" s="4"/>
      <c r="K8" s="4"/>
      <c r="L8" s="201" t="s">
        <v>58</v>
      </c>
      <c r="M8" s="201"/>
      <c r="N8" s="201"/>
      <c r="O8" s="201"/>
      <c r="P8" s="201"/>
      <c r="Q8" s="4"/>
      <c r="R8" s="4"/>
      <c r="S8" s="4"/>
      <c r="T8" s="4"/>
    </row>
    <row r="9" spans="1:21">
      <c r="A9" s="51"/>
      <c r="B9" s="47"/>
      <c r="C9" s="52"/>
      <c r="E9" s="53"/>
      <c r="F9" s="2"/>
      <c r="G9" s="53"/>
      <c r="K9" s="54"/>
      <c r="L9" s="55" t="s">
        <v>65</v>
      </c>
      <c r="M9" s="54"/>
      <c r="N9" s="55"/>
      <c r="O9" s="54"/>
      <c r="P9" s="55" t="s">
        <v>66</v>
      </c>
      <c r="Q9" s="53"/>
      <c r="R9" s="55"/>
      <c r="S9" s="53"/>
      <c r="T9" s="54"/>
    </row>
    <row r="10" spans="1:21">
      <c r="A10" s="51"/>
      <c r="B10" s="47"/>
      <c r="C10" s="52"/>
      <c r="D10" s="54"/>
      <c r="E10" s="53"/>
      <c r="G10" s="53"/>
      <c r="H10" s="203" t="s">
        <v>56</v>
      </c>
      <c r="I10" s="203"/>
      <c r="J10" s="203"/>
      <c r="K10" s="54"/>
      <c r="L10" s="55" t="s">
        <v>67</v>
      </c>
      <c r="M10" s="54"/>
      <c r="N10" s="55" t="s">
        <v>68</v>
      </c>
      <c r="O10" s="54"/>
      <c r="P10" s="55" t="s">
        <v>69</v>
      </c>
      <c r="Q10" s="53"/>
      <c r="R10" s="55" t="s">
        <v>70</v>
      </c>
      <c r="U10" s="56"/>
    </row>
    <row r="11" spans="1:21">
      <c r="A11" s="57"/>
      <c r="B11" s="47"/>
      <c r="C11" s="58"/>
      <c r="D11" s="55" t="s">
        <v>71</v>
      </c>
      <c r="E11" s="59"/>
      <c r="F11" s="60" t="s">
        <v>72</v>
      </c>
      <c r="G11" s="59"/>
      <c r="H11" s="55" t="s">
        <v>73</v>
      </c>
      <c r="I11" s="59"/>
      <c r="J11" s="55"/>
      <c r="K11" s="55"/>
      <c r="L11" s="55" t="s">
        <v>74</v>
      </c>
      <c r="M11" s="55"/>
      <c r="N11" s="55" t="s">
        <v>75</v>
      </c>
      <c r="O11" s="55"/>
      <c r="P11" s="55" t="s">
        <v>76</v>
      </c>
      <c r="Q11" s="59"/>
      <c r="R11" s="4" t="s">
        <v>77</v>
      </c>
      <c r="S11" s="59"/>
      <c r="T11" s="4" t="s">
        <v>78</v>
      </c>
      <c r="U11" s="61"/>
    </row>
    <row r="12" spans="1:21">
      <c r="A12" s="51"/>
      <c r="B12" s="7" t="s">
        <v>7</v>
      </c>
      <c r="C12" s="62"/>
      <c r="D12" s="63" t="s">
        <v>79</v>
      </c>
      <c r="E12" s="53"/>
      <c r="F12" s="64" t="s">
        <v>80</v>
      </c>
      <c r="G12" s="53"/>
      <c r="H12" s="63" t="s">
        <v>81</v>
      </c>
      <c r="I12" s="53"/>
      <c r="J12" s="64" t="s">
        <v>82</v>
      </c>
      <c r="K12" s="55"/>
      <c r="L12" s="7" t="s">
        <v>83</v>
      </c>
      <c r="M12" s="55"/>
      <c r="N12" s="64" t="s">
        <v>84</v>
      </c>
      <c r="O12" s="55"/>
      <c r="P12" s="64" t="s">
        <v>85</v>
      </c>
      <c r="Q12" s="53"/>
      <c r="R12" s="64" t="s">
        <v>86</v>
      </c>
      <c r="S12" s="53"/>
      <c r="T12" s="63" t="s">
        <v>87</v>
      </c>
    </row>
    <row r="13" spans="1:21">
      <c r="A13" s="187" t="s">
        <v>88</v>
      </c>
      <c r="B13" s="47"/>
      <c r="C13" s="62"/>
      <c r="D13" s="65">
        <v>904020</v>
      </c>
      <c r="E13" s="19"/>
      <c r="F13" s="65">
        <v>-97025</v>
      </c>
      <c r="G13" s="37"/>
      <c r="H13" s="66">
        <v>0</v>
      </c>
      <c r="I13" s="19"/>
      <c r="J13" s="65">
        <v>-124396</v>
      </c>
      <c r="K13" s="19"/>
      <c r="L13" s="66">
        <v>0</v>
      </c>
      <c r="M13" s="19"/>
      <c r="N13" s="65">
        <v>11</v>
      </c>
      <c r="O13" s="19"/>
      <c r="P13" s="65">
        <v>11</v>
      </c>
      <c r="Q13" s="19"/>
      <c r="R13" s="66">
        <v>0</v>
      </c>
      <c r="S13" s="19"/>
      <c r="T13" s="65">
        <v>682610</v>
      </c>
      <c r="U13" s="56"/>
    </row>
    <row r="14" spans="1:21">
      <c r="A14" s="6" t="s">
        <v>89</v>
      </c>
      <c r="B14" s="14"/>
      <c r="C14" s="62"/>
      <c r="D14" s="19">
        <v>0</v>
      </c>
      <c r="E14" s="23"/>
      <c r="F14" s="19">
        <v>0</v>
      </c>
      <c r="G14" s="37"/>
      <c r="H14" s="19">
        <v>0</v>
      </c>
      <c r="I14" s="19"/>
      <c r="J14" s="19">
        <v>-931</v>
      </c>
      <c r="K14" s="19"/>
      <c r="L14" s="19">
        <v>931</v>
      </c>
      <c r="M14" s="19"/>
      <c r="N14" s="19">
        <v>0</v>
      </c>
      <c r="O14" s="19"/>
      <c r="P14" s="19">
        <v>931</v>
      </c>
      <c r="Q14" s="19"/>
      <c r="R14" s="19">
        <v>0</v>
      </c>
      <c r="S14" s="19"/>
      <c r="T14" s="19">
        <v>0</v>
      </c>
      <c r="U14" s="56"/>
    </row>
    <row r="15" spans="1:21">
      <c r="A15" s="6" t="s">
        <v>208</v>
      </c>
      <c r="B15" s="47"/>
      <c r="C15" s="62"/>
      <c r="D15" s="19">
        <v>0</v>
      </c>
      <c r="E15" s="19"/>
      <c r="F15" s="19">
        <v>0</v>
      </c>
      <c r="G15" s="19"/>
      <c r="H15" s="19">
        <v>0</v>
      </c>
      <c r="I15" s="19"/>
      <c r="J15" s="67">
        <v>-57094</v>
      </c>
      <c r="K15" s="19"/>
      <c r="L15" s="19">
        <v>-931</v>
      </c>
      <c r="M15" s="19"/>
      <c r="N15" s="19">
        <v>2</v>
      </c>
      <c r="O15" s="19"/>
      <c r="P15" s="19">
        <v>-929</v>
      </c>
      <c r="Q15" s="19"/>
      <c r="R15" s="19">
        <v>0</v>
      </c>
      <c r="S15" s="19"/>
      <c r="T15" s="68">
        <v>-58023</v>
      </c>
      <c r="U15" s="56"/>
    </row>
    <row r="16" spans="1:21">
      <c r="A16" s="186" t="s">
        <v>90</v>
      </c>
      <c r="B16" s="14"/>
      <c r="D16" s="65">
        <f>SUM(D13:D15)</f>
        <v>904020</v>
      </c>
      <c r="E16" s="19"/>
      <c r="F16" s="65">
        <f>SUM(F13:F15)</f>
        <v>-97025</v>
      </c>
      <c r="G16" s="37"/>
      <c r="H16" s="66">
        <f>SUM(H13:H15)</f>
        <v>0</v>
      </c>
      <c r="I16" s="19"/>
      <c r="J16" s="65">
        <f>SUM(J13:J15)</f>
        <v>-182421</v>
      </c>
      <c r="K16" s="19"/>
      <c r="L16" s="66">
        <f>SUM(L13:L15)</f>
        <v>0</v>
      </c>
      <c r="M16" s="19"/>
      <c r="N16" s="65">
        <f>SUM(N13:N15)</f>
        <v>13</v>
      </c>
      <c r="O16" s="19"/>
      <c r="P16" s="65">
        <f>SUM(P13:P15)</f>
        <v>13</v>
      </c>
      <c r="Q16" s="19"/>
      <c r="R16" s="66">
        <f>SUM(R13:R15)</f>
        <v>0</v>
      </c>
      <c r="S16" s="19"/>
      <c r="T16" s="65">
        <f>SUM(T13:T15)</f>
        <v>624587</v>
      </c>
      <c r="U16" s="18"/>
    </row>
    <row r="17" spans="1:22">
      <c r="A17" s="57"/>
      <c r="B17" s="14"/>
      <c r="D17" s="69"/>
      <c r="E17" s="19"/>
      <c r="F17" s="69"/>
      <c r="G17" s="37"/>
      <c r="H17" s="19"/>
      <c r="I17" s="19"/>
      <c r="J17" s="69"/>
      <c r="K17" s="19"/>
      <c r="L17" s="19"/>
      <c r="M17" s="19"/>
      <c r="N17" s="69"/>
      <c r="O17" s="19"/>
      <c r="P17" s="69"/>
      <c r="Q17" s="19"/>
      <c r="R17" s="19"/>
      <c r="S17" s="19"/>
      <c r="T17" s="69"/>
      <c r="U17" s="18"/>
    </row>
    <row r="18" spans="1:22">
      <c r="A18" s="186" t="s">
        <v>91</v>
      </c>
      <c r="B18" s="14"/>
      <c r="D18" s="69">
        <v>904020</v>
      </c>
      <c r="E18" s="19"/>
      <c r="F18" s="69">
        <v>-97025</v>
      </c>
      <c r="G18" s="37"/>
      <c r="H18" s="19">
        <v>0</v>
      </c>
      <c r="I18" s="19"/>
      <c r="J18" s="69">
        <v>-182421</v>
      </c>
      <c r="K18" s="19"/>
      <c r="L18" s="19">
        <v>0</v>
      </c>
      <c r="M18" s="19"/>
      <c r="N18" s="69">
        <v>13</v>
      </c>
      <c r="O18" s="19"/>
      <c r="P18" s="69">
        <v>13</v>
      </c>
      <c r="Q18" s="19"/>
      <c r="R18" s="19">
        <v>0</v>
      </c>
      <c r="S18" s="19"/>
      <c r="T18" s="69">
        <v>624587</v>
      </c>
      <c r="U18" s="18"/>
    </row>
    <row r="19" spans="1:22">
      <c r="A19" s="57" t="s">
        <v>92</v>
      </c>
      <c r="B19" s="14">
        <v>20</v>
      </c>
      <c r="D19" s="69">
        <v>533812</v>
      </c>
      <c r="E19" s="19"/>
      <c r="F19" s="69">
        <v>-169982</v>
      </c>
      <c r="G19" s="37"/>
      <c r="H19" s="19">
        <v>0</v>
      </c>
      <c r="I19" s="19"/>
      <c r="J19" s="69">
        <v>0</v>
      </c>
      <c r="K19" s="19"/>
      <c r="L19" s="19">
        <v>0</v>
      </c>
      <c r="M19" s="19"/>
      <c r="N19" s="19">
        <v>0</v>
      </c>
      <c r="O19" s="19"/>
      <c r="P19" s="19">
        <v>0</v>
      </c>
      <c r="Q19" s="19"/>
      <c r="R19" s="19">
        <v>0</v>
      </c>
      <c r="S19" s="19"/>
      <c r="T19" s="19">
        <v>363830</v>
      </c>
      <c r="U19" s="18"/>
    </row>
    <row r="20" spans="1:22">
      <c r="A20" s="57" t="s">
        <v>89</v>
      </c>
      <c r="B20" s="14"/>
      <c r="D20" s="19">
        <v>0</v>
      </c>
      <c r="E20" s="19"/>
      <c r="F20" s="19">
        <v>0</v>
      </c>
      <c r="G20" s="37"/>
      <c r="H20" s="19">
        <v>0</v>
      </c>
      <c r="I20" s="19"/>
      <c r="J20" s="69">
        <v>99</v>
      </c>
      <c r="K20" s="19"/>
      <c r="L20" s="19">
        <v>-86</v>
      </c>
      <c r="M20" s="19"/>
      <c r="N20" s="19">
        <v>0</v>
      </c>
      <c r="O20" s="19"/>
      <c r="P20" s="69">
        <v>-86</v>
      </c>
      <c r="Q20" s="19"/>
      <c r="R20" s="19">
        <v>0</v>
      </c>
      <c r="S20" s="19"/>
      <c r="T20" s="19">
        <v>13</v>
      </c>
      <c r="U20" s="18"/>
    </row>
    <row r="21" spans="1:22">
      <c r="A21" s="57" t="s">
        <v>93</v>
      </c>
      <c r="B21" s="14"/>
      <c r="D21" s="19">
        <v>0</v>
      </c>
      <c r="E21" s="19"/>
      <c r="F21" s="19">
        <v>0</v>
      </c>
      <c r="G21" s="37"/>
      <c r="H21" s="19">
        <v>0</v>
      </c>
      <c r="I21" s="19"/>
      <c r="J21" s="69">
        <v>-975</v>
      </c>
      <c r="K21" s="19"/>
      <c r="L21" s="19">
        <v>0</v>
      </c>
      <c r="M21" s="19"/>
      <c r="N21" s="19">
        <v>0</v>
      </c>
      <c r="O21" s="19"/>
      <c r="P21" s="19">
        <v>0</v>
      </c>
      <c r="Q21" s="19"/>
      <c r="R21" s="19">
        <v>0</v>
      </c>
      <c r="S21" s="19"/>
      <c r="T21" s="19">
        <v>-975</v>
      </c>
      <c r="U21" s="18"/>
    </row>
    <row r="22" spans="1:22">
      <c r="A22" s="186" t="s">
        <v>94</v>
      </c>
      <c r="B22" s="14"/>
      <c r="D22" s="69"/>
      <c r="E22" s="19"/>
      <c r="F22" s="69"/>
      <c r="G22" s="37"/>
      <c r="H22" s="19"/>
      <c r="I22" s="19"/>
      <c r="J22" s="69"/>
      <c r="K22" s="19"/>
      <c r="L22" s="19"/>
      <c r="M22" s="19"/>
      <c r="N22" s="69"/>
      <c r="O22" s="19"/>
      <c r="P22" s="69"/>
      <c r="Q22" s="19"/>
      <c r="R22" s="19"/>
      <c r="S22" s="19"/>
      <c r="T22" s="19"/>
      <c r="U22" s="18"/>
    </row>
    <row r="23" spans="1:22" ht="42">
      <c r="A23" s="51" t="s">
        <v>95</v>
      </c>
      <c r="B23" s="14"/>
      <c r="D23" s="19">
        <v>0</v>
      </c>
      <c r="E23" s="19"/>
      <c r="F23" s="19">
        <v>0</v>
      </c>
      <c r="G23" s="19"/>
      <c r="H23" s="19">
        <v>0</v>
      </c>
      <c r="I23" s="19"/>
      <c r="J23" s="19">
        <v>0</v>
      </c>
      <c r="K23" s="19"/>
      <c r="L23" s="19">
        <v>0</v>
      </c>
      <c r="M23" s="19"/>
      <c r="N23" s="19">
        <v>0</v>
      </c>
      <c r="O23" s="19"/>
      <c r="P23" s="19">
        <v>0</v>
      </c>
      <c r="Q23" s="19"/>
      <c r="R23" s="19">
        <v>58131</v>
      </c>
      <c r="S23" s="19"/>
      <c r="T23" s="19">
        <v>58131</v>
      </c>
      <c r="U23" s="18"/>
      <c r="V23" s="70"/>
    </row>
    <row r="24" spans="1:22">
      <c r="A24" s="6" t="s">
        <v>208</v>
      </c>
      <c r="B24" s="14"/>
      <c r="D24" s="19">
        <v>0</v>
      </c>
      <c r="E24" s="19"/>
      <c r="F24" s="19">
        <v>0</v>
      </c>
      <c r="G24" s="19"/>
      <c r="H24" s="19">
        <v>0</v>
      </c>
      <c r="I24" s="19"/>
      <c r="J24" s="19">
        <v>129392</v>
      </c>
      <c r="K24" s="19"/>
      <c r="L24" s="19">
        <v>86</v>
      </c>
      <c r="M24" s="19"/>
      <c r="N24" s="19">
        <v>-13</v>
      </c>
      <c r="O24" s="19"/>
      <c r="P24" s="69">
        <v>73</v>
      </c>
      <c r="Q24" s="19"/>
      <c r="R24" s="19">
        <v>0</v>
      </c>
      <c r="S24" s="19"/>
      <c r="T24" s="19">
        <v>129465</v>
      </c>
      <c r="U24" s="18"/>
      <c r="V24" s="18"/>
    </row>
    <row r="25" spans="1:22" ht="21.75" thickBot="1">
      <c r="A25" s="186" t="s">
        <v>99</v>
      </c>
      <c r="B25" s="14"/>
      <c r="D25" s="71">
        <f>SUM(D18:D24)</f>
        <v>1437832</v>
      </c>
      <c r="E25" s="19"/>
      <c r="F25" s="71">
        <f>SUM(F18:F24)</f>
        <v>-267007</v>
      </c>
      <c r="G25" s="19"/>
      <c r="H25" s="109">
        <f>SUM(H18:H24)</f>
        <v>0</v>
      </c>
      <c r="I25" s="19"/>
      <c r="J25" s="71">
        <f>SUM(J18:J24)</f>
        <v>-53905</v>
      </c>
      <c r="K25" s="19"/>
      <c r="L25" s="109">
        <f>SUM(L18:L24)</f>
        <v>0</v>
      </c>
      <c r="M25" s="19"/>
      <c r="N25" s="109">
        <f>SUM(N18:N24)</f>
        <v>0</v>
      </c>
      <c r="O25" s="109"/>
      <c r="P25" s="109">
        <f>SUM(P18:P24)</f>
        <v>0</v>
      </c>
      <c r="Q25" s="19"/>
      <c r="R25" s="71">
        <f>SUM(R18:R24)</f>
        <v>58131</v>
      </c>
      <c r="S25" s="19"/>
      <c r="T25" s="71">
        <f>SUM(T18:T24)</f>
        <v>1175051</v>
      </c>
      <c r="U25" s="72">
        <v>0</v>
      </c>
    </row>
    <row r="26" spans="1:22" ht="21.75" thickTop="1"/>
    <row r="27" spans="1:22">
      <c r="A27" s="32" t="s">
        <v>163</v>
      </c>
      <c r="D27" s="18"/>
      <c r="J27" s="18"/>
      <c r="N27" s="18"/>
    </row>
    <row r="28" spans="1:22">
      <c r="D28" s="74"/>
      <c r="F28" s="74"/>
      <c r="J28" s="74"/>
      <c r="N28" s="74"/>
    </row>
    <row r="29" spans="1:22">
      <c r="D29" s="75"/>
      <c r="F29" s="74"/>
      <c r="J29" s="75"/>
    </row>
    <row r="30" spans="1:22">
      <c r="B30" s="14" t="s">
        <v>202</v>
      </c>
      <c r="D30" s="75"/>
      <c r="F30" s="74"/>
      <c r="J30" s="70"/>
      <c r="O30" s="14" t="s">
        <v>203</v>
      </c>
    </row>
    <row r="31" spans="1:22">
      <c r="B31" s="14" t="s">
        <v>201</v>
      </c>
      <c r="O31" s="14" t="s">
        <v>204</v>
      </c>
    </row>
    <row r="32" spans="1:22">
      <c r="A32" s="204" t="s">
        <v>96</v>
      </c>
      <c r="B32" s="204"/>
      <c r="C32" s="204"/>
      <c r="D32" s="204"/>
      <c r="E32" s="204"/>
      <c r="F32" s="204"/>
      <c r="G32" s="204"/>
      <c r="H32" s="204"/>
      <c r="I32" s="204"/>
      <c r="J32" s="204"/>
      <c r="K32" s="204"/>
      <c r="L32" s="204"/>
      <c r="M32" s="204"/>
      <c r="N32" s="204"/>
      <c r="O32" s="204"/>
      <c r="P32" s="204"/>
      <c r="Q32" s="204"/>
      <c r="R32" s="204"/>
      <c r="S32" s="204"/>
      <c r="T32" s="204"/>
    </row>
  </sheetData>
  <mergeCells count="9">
    <mergeCell ref="L8:P8"/>
    <mergeCell ref="H10:J10"/>
    <mergeCell ref="A32:T32"/>
    <mergeCell ref="R1:T1"/>
    <mergeCell ref="A2:T2"/>
    <mergeCell ref="A3:T3"/>
    <mergeCell ref="A4:T4"/>
    <mergeCell ref="D6:T6"/>
    <mergeCell ref="D7:T7"/>
  </mergeCells>
  <pageMargins left="0.7" right="0.45" top="0.48" bottom="0.43" header="0.3" footer="0.3"/>
  <pageSetup paperSize="9" scale="83" fitToHeight="0" orientation="landscape" r:id="rId1"/>
  <colBreaks count="1" manualBreakCount="1">
    <brk id="20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503ECF-E66B-474E-BEF9-2A8687A2061F}">
  <sheetPr>
    <tabColor rgb="FF92D050"/>
    <pageSetUpPr fitToPage="1"/>
  </sheetPr>
  <dimension ref="A1:T73"/>
  <sheetViews>
    <sheetView view="pageBreakPreview" zoomScale="130" zoomScaleNormal="130" zoomScaleSheetLayoutView="130" workbookViewId="0">
      <selection activeCell="L25" sqref="L25"/>
    </sheetView>
  </sheetViews>
  <sheetFormatPr defaultColWidth="9.140625" defaultRowHeight="21"/>
  <cols>
    <col min="1" max="1" width="29.7109375" style="6" customWidth="1"/>
    <col min="2" max="2" width="8" style="73" customWidth="1"/>
    <col min="3" max="3" width="0.7109375" style="3" customWidth="1"/>
    <col min="4" max="4" width="13" style="3" customWidth="1"/>
    <col min="5" max="5" width="0.7109375" style="3" customWidth="1"/>
    <col min="6" max="6" width="13.28515625" style="3" customWidth="1"/>
    <col min="7" max="7" width="1.42578125" style="3" customWidth="1"/>
    <col min="8" max="8" width="12" style="3" customWidth="1"/>
    <col min="9" max="9" width="0.7109375" style="3" customWidth="1"/>
    <col min="10" max="10" width="11.7109375" style="3" customWidth="1"/>
    <col min="11" max="11" width="0.7109375" style="3" customWidth="1"/>
    <col min="12" max="12" width="17.28515625" style="3" customWidth="1"/>
    <col min="13" max="13" width="0.7109375" style="3" customWidth="1"/>
    <col min="14" max="14" width="18.5703125" style="3" customWidth="1"/>
    <col min="15" max="15" width="0.7109375" style="3" customWidth="1"/>
    <col min="16" max="16" width="12.42578125" style="3" customWidth="1"/>
    <col min="17" max="17" width="0.7109375" style="3" customWidth="1"/>
    <col min="18" max="18" width="12" style="3" customWidth="1"/>
    <col min="19" max="19" width="13.7109375" style="3" customWidth="1"/>
    <col min="20" max="16384" width="9.140625" style="3"/>
  </cols>
  <sheetData>
    <row r="1" spans="1:20">
      <c r="B1" s="47"/>
      <c r="J1" s="2"/>
      <c r="K1" s="2"/>
      <c r="L1" s="2"/>
      <c r="M1" s="2"/>
      <c r="N1" s="2"/>
      <c r="O1" s="2"/>
      <c r="P1" s="200"/>
      <c r="Q1" s="200"/>
      <c r="R1" s="200"/>
    </row>
    <row r="2" spans="1:20">
      <c r="A2" s="200" t="s">
        <v>0</v>
      </c>
      <c r="B2" s="200"/>
      <c r="C2" s="200"/>
      <c r="D2" s="200"/>
      <c r="E2" s="200"/>
      <c r="F2" s="200"/>
      <c r="G2" s="200"/>
      <c r="H2" s="200"/>
      <c r="I2" s="200"/>
      <c r="J2" s="200"/>
      <c r="K2" s="200"/>
      <c r="L2" s="200"/>
      <c r="M2" s="200"/>
      <c r="N2" s="200"/>
      <c r="O2" s="200"/>
      <c r="P2" s="200"/>
      <c r="Q2" s="200"/>
      <c r="R2" s="200"/>
    </row>
    <row r="3" spans="1:20">
      <c r="A3" s="200" t="s">
        <v>62</v>
      </c>
      <c r="B3" s="200"/>
      <c r="C3" s="200"/>
      <c r="D3" s="200"/>
      <c r="E3" s="200"/>
      <c r="F3" s="200"/>
      <c r="G3" s="200"/>
      <c r="H3" s="200"/>
      <c r="I3" s="200"/>
      <c r="J3" s="200"/>
      <c r="K3" s="200"/>
      <c r="L3" s="200"/>
      <c r="M3" s="200"/>
      <c r="N3" s="200"/>
      <c r="O3" s="200"/>
      <c r="P3" s="200"/>
      <c r="Q3" s="200"/>
      <c r="R3" s="200"/>
    </row>
    <row r="4" spans="1:20">
      <c r="A4" s="205" t="s">
        <v>63</v>
      </c>
      <c r="B4" s="205"/>
      <c r="C4" s="205"/>
      <c r="D4" s="205"/>
      <c r="E4" s="205"/>
      <c r="F4" s="205"/>
      <c r="G4" s="205"/>
      <c r="H4" s="205"/>
      <c r="I4" s="205"/>
      <c r="J4" s="205"/>
      <c r="K4" s="205"/>
      <c r="L4" s="205"/>
      <c r="M4" s="205"/>
      <c r="N4" s="205"/>
      <c r="O4" s="205"/>
      <c r="P4" s="205"/>
      <c r="Q4" s="205"/>
      <c r="R4" s="205"/>
    </row>
    <row r="5" spans="1:20">
      <c r="A5" s="49"/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</row>
    <row r="6" spans="1:20">
      <c r="A6" s="50"/>
      <c r="B6" s="47"/>
      <c r="D6" s="201" t="s">
        <v>64</v>
      </c>
      <c r="E6" s="201"/>
      <c r="F6" s="201"/>
      <c r="G6" s="201"/>
      <c r="H6" s="201"/>
      <c r="I6" s="201"/>
      <c r="J6" s="201"/>
      <c r="K6" s="201"/>
      <c r="L6" s="201"/>
      <c r="M6" s="201"/>
      <c r="N6" s="201"/>
      <c r="O6" s="201"/>
      <c r="P6" s="201"/>
      <c r="Q6" s="201"/>
      <c r="R6" s="201"/>
    </row>
    <row r="7" spans="1:20">
      <c r="A7" s="50"/>
      <c r="B7" s="47"/>
      <c r="D7" s="202" t="s">
        <v>5</v>
      </c>
      <c r="E7" s="202"/>
      <c r="F7" s="202"/>
      <c r="G7" s="202"/>
      <c r="H7" s="202"/>
      <c r="I7" s="202"/>
      <c r="J7" s="202"/>
      <c r="K7" s="202"/>
      <c r="L7" s="202"/>
      <c r="M7" s="202"/>
      <c r="N7" s="202"/>
      <c r="O7" s="202"/>
      <c r="P7" s="202"/>
      <c r="Q7" s="202"/>
      <c r="R7" s="202"/>
    </row>
    <row r="8" spans="1:20">
      <c r="A8" s="50"/>
      <c r="B8" s="47"/>
      <c r="D8" s="4"/>
      <c r="E8" s="4"/>
      <c r="F8" s="4"/>
      <c r="G8" s="4"/>
      <c r="H8" s="4"/>
      <c r="I8" s="4"/>
      <c r="J8" s="4"/>
      <c r="K8" s="4"/>
      <c r="L8" s="201" t="s">
        <v>58</v>
      </c>
      <c r="M8" s="201"/>
      <c r="N8" s="201"/>
      <c r="O8" s="201"/>
      <c r="P8" s="201"/>
      <c r="Q8" s="4"/>
      <c r="R8" s="4"/>
    </row>
    <row r="9" spans="1:20">
      <c r="A9" s="51"/>
      <c r="B9" s="47"/>
      <c r="C9" s="52"/>
      <c r="D9" s="54"/>
      <c r="E9" s="53"/>
      <c r="F9" s="2"/>
      <c r="G9" s="53"/>
      <c r="K9" s="54"/>
      <c r="L9" s="55" t="s">
        <v>97</v>
      </c>
      <c r="M9" s="54"/>
      <c r="N9" s="55"/>
      <c r="O9" s="55"/>
      <c r="P9" s="55" t="s">
        <v>66</v>
      </c>
      <c r="Q9" s="53"/>
      <c r="R9" s="54"/>
    </row>
    <row r="10" spans="1:20">
      <c r="A10" s="51"/>
      <c r="B10" s="47"/>
      <c r="C10" s="52"/>
      <c r="D10" s="54"/>
      <c r="E10" s="53"/>
      <c r="F10" s="2"/>
      <c r="G10" s="53"/>
      <c r="H10" s="203" t="s">
        <v>56</v>
      </c>
      <c r="I10" s="203"/>
      <c r="J10" s="203"/>
      <c r="K10" s="54"/>
      <c r="L10" s="55" t="s">
        <v>98</v>
      </c>
      <c r="M10" s="54"/>
      <c r="N10" s="55" t="s">
        <v>68</v>
      </c>
      <c r="O10" s="55"/>
      <c r="P10" s="55" t="s">
        <v>69</v>
      </c>
      <c r="Q10" s="53"/>
      <c r="R10" s="54"/>
      <c r="S10" s="56"/>
    </row>
    <row r="11" spans="1:20" ht="42">
      <c r="A11" s="51"/>
      <c r="B11" s="47"/>
      <c r="C11" s="52"/>
      <c r="D11" s="54" t="s">
        <v>71</v>
      </c>
      <c r="E11" s="53"/>
      <c r="F11" s="76" t="s">
        <v>72</v>
      </c>
      <c r="G11" s="53"/>
      <c r="H11" s="54" t="s">
        <v>73</v>
      </c>
      <c r="I11" s="53"/>
      <c r="J11" s="54"/>
      <c r="K11" s="54"/>
      <c r="L11" s="55" t="s">
        <v>74</v>
      </c>
      <c r="M11" s="54"/>
      <c r="N11" s="55" t="s">
        <v>75</v>
      </c>
      <c r="O11" s="55"/>
      <c r="P11" s="55" t="s">
        <v>76</v>
      </c>
      <c r="Q11" s="53"/>
      <c r="R11" s="4" t="s">
        <v>78</v>
      </c>
      <c r="S11" s="56"/>
    </row>
    <row r="12" spans="1:20">
      <c r="A12" s="51"/>
      <c r="B12" s="7" t="s">
        <v>7</v>
      </c>
      <c r="C12" s="62"/>
      <c r="D12" s="63" t="s">
        <v>79</v>
      </c>
      <c r="E12" s="53"/>
      <c r="F12" s="64" t="s">
        <v>80</v>
      </c>
      <c r="G12" s="53"/>
      <c r="H12" s="63" t="s">
        <v>81</v>
      </c>
      <c r="I12" s="53"/>
      <c r="J12" s="64" t="s">
        <v>82</v>
      </c>
      <c r="K12" s="55"/>
      <c r="L12" s="64" t="s">
        <v>83</v>
      </c>
      <c r="M12" s="55"/>
      <c r="N12" s="64" t="s">
        <v>84</v>
      </c>
      <c r="O12" s="55"/>
      <c r="P12" s="64" t="s">
        <v>85</v>
      </c>
      <c r="Q12" s="53"/>
      <c r="R12" s="63" t="s">
        <v>87</v>
      </c>
    </row>
    <row r="13" spans="1:20">
      <c r="A13" s="51"/>
      <c r="B13" s="47"/>
      <c r="C13" s="62"/>
      <c r="D13" s="52"/>
      <c r="E13" s="62"/>
      <c r="F13" s="58"/>
      <c r="G13" s="62"/>
      <c r="H13" s="52"/>
      <c r="I13" s="62"/>
      <c r="J13" s="58"/>
      <c r="K13" s="58"/>
      <c r="M13" s="58"/>
      <c r="N13" s="58"/>
      <c r="O13" s="58"/>
      <c r="Q13" s="62"/>
      <c r="R13" s="14"/>
      <c r="S13" s="56"/>
    </row>
    <row r="14" spans="1:20" s="83" customFormat="1" ht="23.85" customHeight="1">
      <c r="A14" s="128" t="s">
        <v>88</v>
      </c>
      <c r="B14" s="78"/>
      <c r="C14" s="79"/>
      <c r="D14" s="69">
        <v>904020</v>
      </c>
      <c r="E14" s="23"/>
      <c r="F14" s="69">
        <v>-97025</v>
      </c>
      <c r="G14" s="23"/>
      <c r="H14" s="80">
        <v>0</v>
      </c>
      <c r="I14" s="23"/>
      <c r="J14" s="81">
        <v>-127375</v>
      </c>
      <c r="K14" s="82"/>
      <c r="L14" s="80">
        <v>0</v>
      </c>
      <c r="M14" s="82"/>
      <c r="N14" s="81">
        <v>11</v>
      </c>
      <c r="O14" s="82"/>
      <c r="P14" s="69">
        <v>11</v>
      </c>
      <c r="Q14" s="69"/>
      <c r="R14" s="23">
        <v>679631</v>
      </c>
    </row>
    <row r="15" spans="1:20" s="83" customFormat="1" ht="23.85" customHeight="1">
      <c r="A15" s="77" t="s">
        <v>89</v>
      </c>
      <c r="B15" s="78"/>
      <c r="C15" s="79"/>
      <c r="D15" s="80">
        <v>0</v>
      </c>
      <c r="E15" s="23"/>
      <c r="F15" s="80">
        <v>0</v>
      </c>
      <c r="G15" s="23"/>
      <c r="H15" s="80">
        <v>0</v>
      </c>
      <c r="I15" s="23"/>
      <c r="J15" s="81">
        <v>-931</v>
      </c>
      <c r="K15" s="82"/>
      <c r="L15" s="80">
        <v>931</v>
      </c>
      <c r="M15" s="82"/>
      <c r="N15" s="81">
        <v>0</v>
      </c>
      <c r="O15" s="82"/>
      <c r="P15" s="69">
        <v>931</v>
      </c>
      <c r="Q15" s="69"/>
      <c r="R15" s="80">
        <v>0</v>
      </c>
    </row>
    <row r="16" spans="1:20" s="83" customFormat="1" ht="23.85" customHeight="1">
      <c r="A16" s="77" t="s">
        <v>208</v>
      </c>
      <c r="B16" s="84"/>
      <c r="D16" s="80">
        <v>0</v>
      </c>
      <c r="E16" s="23"/>
      <c r="F16" s="80">
        <v>0</v>
      </c>
      <c r="G16" s="25"/>
      <c r="H16" s="80">
        <v>0</v>
      </c>
      <c r="I16" s="85"/>
      <c r="J16" s="80">
        <v>-43955</v>
      </c>
      <c r="K16" s="81"/>
      <c r="L16" s="86">
        <v>-931</v>
      </c>
      <c r="M16" s="81"/>
      <c r="N16" s="86">
        <v>2</v>
      </c>
      <c r="O16" s="81"/>
      <c r="P16" s="80">
        <v>-929</v>
      </c>
      <c r="Q16" s="80"/>
      <c r="R16" s="80">
        <v>-44884</v>
      </c>
      <c r="S16" s="81"/>
      <c r="T16" s="81"/>
    </row>
    <row r="17" spans="1:20" s="83" customFormat="1" ht="23.85" customHeight="1" thickBot="1">
      <c r="A17" s="188" t="s">
        <v>90</v>
      </c>
      <c r="B17" s="84"/>
      <c r="D17" s="88">
        <f>SUM(D14:D16)</f>
        <v>904020</v>
      </c>
      <c r="E17" s="85"/>
      <c r="F17" s="88">
        <f>SUM(F14:F16)</f>
        <v>-97025</v>
      </c>
      <c r="G17" s="85"/>
      <c r="H17" s="88">
        <f>SUM(H14:H16)</f>
        <v>0</v>
      </c>
      <c r="I17" s="85"/>
      <c r="J17" s="88">
        <f>SUM(J14:J16)</f>
        <v>-172261</v>
      </c>
      <c r="K17" s="81"/>
      <c r="L17" s="88">
        <f>SUM(L14:L16)</f>
        <v>0</v>
      </c>
      <c r="M17" s="81"/>
      <c r="N17" s="88">
        <f>SUM(N14:N16)</f>
        <v>13</v>
      </c>
      <c r="O17" s="81"/>
      <c r="P17" s="88">
        <f>SUM(P14:P16)</f>
        <v>13</v>
      </c>
      <c r="Q17" s="23"/>
      <c r="R17" s="88">
        <f>SUM(R14:R16)</f>
        <v>634747</v>
      </c>
      <c r="S17" s="89">
        <v>0</v>
      </c>
    </row>
    <row r="18" spans="1:20" s="83" customFormat="1" ht="23.85" customHeight="1" thickTop="1">
      <c r="A18" s="87"/>
      <c r="B18" s="84"/>
      <c r="D18" s="80"/>
      <c r="E18" s="85"/>
      <c r="F18" s="80"/>
      <c r="G18" s="85"/>
      <c r="H18" s="80"/>
      <c r="I18" s="85"/>
      <c r="J18" s="80"/>
      <c r="K18" s="81"/>
      <c r="L18" s="80"/>
      <c r="M18" s="81"/>
      <c r="N18" s="80"/>
      <c r="O18" s="81"/>
      <c r="P18" s="80"/>
      <c r="Q18" s="23"/>
      <c r="R18" s="80"/>
      <c r="S18" s="89"/>
    </row>
    <row r="19" spans="1:20">
      <c r="A19" s="13" t="s">
        <v>91</v>
      </c>
      <c r="B19" s="14"/>
      <c r="D19" s="19">
        <v>904020</v>
      </c>
      <c r="E19" s="19"/>
      <c r="F19" s="19">
        <v>-97025</v>
      </c>
      <c r="G19" s="90"/>
      <c r="H19" s="19">
        <v>0</v>
      </c>
      <c r="I19" s="19"/>
      <c r="J19" s="19">
        <v>-172261</v>
      </c>
      <c r="K19" s="19"/>
      <c r="L19" s="19">
        <v>0</v>
      </c>
      <c r="M19" s="131"/>
      <c r="N19" s="18">
        <v>13</v>
      </c>
      <c r="O19" s="131"/>
      <c r="P19" s="19">
        <v>13</v>
      </c>
      <c r="Q19" s="18"/>
      <c r="R19" s="23">
        <v>634747</v>
      </c>
      <c r="S19" s="18"/>
      <c r="T19" s="18"/>
    </row>
    <row r="20" spans="1:20">
      <c r="A20" s="6" t="s">
        <v>92</v>
      </c>
      <c r="B20" s="14">
        <v>20</v>
      </c>
      <c r="D20" s="19">
        <v>533812</v>
      </c>
      <c r="E20" s="19"/>
      <c r="F20" s="19">
        <v>-169982</v>
      </c>
      <c r="G20" s="90"/>
      <c r="H20" s="19">
        <v>0</v>
      </c>
      <c r="I20" s="19"/>
      <c r="J20" s="19">
        <v>0</v>
      </c>
      <c r="K20" s="19"/>
      <c r="L20" s="19">
        <v>0</v>
      </c>
      <c r="M20" s="131"/>
      <c r="N20" s="18">
        <v>0</v>
      </c>
      <c r="O20" s="131"/>
      <c r="P20" s="19">
        <v>0</v>
      </c>
      <c r="Q20" s="18"/>
      <c r="R20" s="19">
        <v>363830</v>
      </c>
      <c r="S20" s="18"/>
      <c r="T20" s="18"/>
    </row>
    <row r="21" spans="1:20">
      <c r="A21" s="6" t="s">
        <v>89</v>
      </c>
      <c r="B21" s="14"/>
      <c r="D21" s="19">
        <v>0</v>
      </c>
      <c r="E21" s="19"/>
      <c r="F21" s="19">
        <v>0</v>
      </c>
      <c r="G21" s="19"/>
      <c r="H21" s="19">
        <v>0</v>
      </c>
      <c r="I21" s="19"/>
      <c r="J21" s="19">
        <v>99</v>
      </c>
      <c r="K21" s="19"/>
      <c r="L21" s="19">
        <v>-86</v>
      </c>
      <c r="M21" s="131"/>
      <c r="N21" s="19">
        <v>0</v>
      </c>
      <c r="O21" s="131"/>
      <c r="P21" s="19">
        <v>-86</v>
      </c>
      <c r="Q21" s="19"/>
      <c r="R21" s="19">
        <v>13</v>
      </c>
      <c r="S21" s="56"/>
    </row>
    <row r="22" spans="1:20">
      <c r="A22" s="6" t="s">
        <v>208</v>
      </c>
      <c r="B22" s="14"/>
      <c r="D22" s="19">
        <v>0</v>
      </c>
      <c r="E22" s="19"/>
      <c r="F22" s="19">
        <v>0</v>
      </c>
      <c r="G22" s="90"/>
      <c r="H22" s="19">
        <v>0</v>
      </c>
      <c r="I22" s="19"/>
      <c r="J22" s="19">
        <v>82701</v>
      </c>
      <c r="K22" s="19"/>
      <c r="L22" s="19">
        <v>86</v>
      </c>
      <c r="M22" s="131"/>
      <c r="N22" s="18">
        <v>-13</v>
      </c>
      <c r="O22" s="131"/>
      <c r="P22" s="19">
        <v>73</v>
      </c>
      <c r="Q22" s="19"/>
      <c r="R22" s="19">
        <v>82774</v>
      </c>
      <c r="S22" s="18"/>
      <c r="T22" s="18"/>
    </row>
    <row r="23" spans="1:20" ht="21.75" thickBot="1">
      <c r="A23" s="186" t="s">
        <v>99</v>
      </c>
      <c r="B23" s="14"/>
      <c r="D23" s="91">
        <f>SUM(D19:D22)</f>
        <v>1437832</v>
      </c>
      <c r="E23" s="19"/>
      <c r="F23" s="91">
        <f>SUM(F19:F22)</f>
        <v>-267007</v>
      </c>
      <c r="G23" s="19"/>
      <c r="H23" s="109">
        <f>SUM(H19:H22)</f>
        <v>0</v>
      </c>
      <c r="I23" s="19"/>
      <c r="J23" s="91">
        <f>SUM(J19:J22)</f>
        <v>-89461</v>
      </c>
      <c r="K23" s="19"/>
      <c r="L23" s="109">
        <f>SUM(L19:L22)</f>
        <v>0</v>
      </c>
      <c r="M23" s="131"/>
      <c r="N23" s="109">
        <f>SUM(N19:N22)</f>
        <v>0</v>
      </c>
      <c r="O23" s="131"/>
      <c r="P23" s="109">
        <f>SUM(P19:P22)</f>
        <v>0</v>
      </c>
      <c r="Q23" s="19"/>
      <c r="R23" s="91">
        <f>SUM(R19:R22)</f>
        <v>1081364</v>
      </c>
      <c r="S23" s="72">
        <v>0.44983999989926815</v>
      </c>
    </row>
    <row r="24" spans="1:20" ht="21.75" thickTop="1">
      <c r="D24" s="18"/>
      <c r="M24" s="197"/>
      <c r="O24" s="197"/>
    </row>
    <row r="25" spans="1:20">
      <c r="A25" s="32" t="s">
        <v>163</v>
      </c>
    </row>
    <row r="27" spans="1:20">
      <c r="F27" s="92"/>
      <c r="H27" s="75"/>
      <c r="L27" s="70"/>
    </row>
    <row r="28" spans="1:20">
      <c r="D28" s="75"/>
      <c r="F28" s="18"/>
      <c r="H28" s="70"/>
      <c r="L28" s="75"/>
    </row>
    <row r="29" spans="1:20">
      <c r="B29" s="14" t="s">
        <v>202</v>
      </c>
      <c r="D29" s="75"/>
      <c r="F29" s="74"/>
      <c r="J29" s="70"/>
      <c r="N29" s="14" t="s">
        <v>203</v>
      </c>
    </row>
    <row r="30" spans="1:20">
      <c r="B30" s="14" t="s">
        <v>201</v>
      </c>
      <c r="N30" s="14" t="s">
        <v>204</v>
      </c>
    </row>
    <row r="31" spans="1:20">
      <c r="A31" s="204" t="s">
        <v>100</v>
      </c>
      <c r="B31" s="204"/>
      <c r="C31" s="204"/>
      <c r="D31" s="204"/>
      <c r="E31" s="204"/>
      <c r="F31" s="204"/>
      <c r="G31" s="204"/>
      <c r="H31" s="204"/>
      <c r="I31" s="204"/>
      <c r="J31" s="204"/>
      <c r="K31" s="204"/>
      <c r="L31" s="204"/>
      <c r="M31" s="204"/>
      <c r="N31" s="204"/>
      <c r="O31" s="204"/>
      <c r="P31" s="204"/>
      <c r="Q31" s="204"/>
      <c r="R31" s="204"/>
    </row>
    <row r="33" spans="4:8">
      <c r="D33" s="70"/>
    </row>
    <row r="34" spans="4:8">
      <c r="F34" s="18"/>
    </row>
    <row r="40" spans="4:8" ht="21.75" thickBot="1">
      <c r="D40" s="93"/>
      <c r="H40" s="93"/>
    </row>
    <row r="41" spans="4:8" ht="21.75" thickTop="1"/>
    <row r="73" spans="12:12">
      <c r="L73" s="3">
        <v>88888</v>
      </c>
    </row>
  </sheetData>
  <mergeCells count="9">
    <mergeCell ref="L8:P8"/>
    <mergeCell ref="H10:J10"/>
    <mergeCell ref="A31:R31"/>
    <mergeCell ref="P1:R1"/>
    <mergeCell ref="A2:R2"/>
    <mergeCell ref="A3:R3"/>
    <mergeCell ref="A4:R4"/>
    <mergeCell ref="D6:R6"/>
    <mergeCell ref="D7:R7"/>
  </mergeCells>
  <pageMargins left="0.70866141732283472" right="0.54" top="0.52" bottom="0.26" header="0.31496062992125984" footer="0.19"/>
  <pageSetup paperSize="9" scale="86" fitToHeight="0" orientation="landscape" r:id="rId1"/>
  <colBreaks count="1" manualBreakCount="1">
    <brk id="18" max="33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91E88B-EB32-4138-902A-C31B7D70D3CD}">
  <sheetPr>
    <tabColor rgb="FF92D050"/>
    <pageSetUpPr fitToPage="1"/>
  </sheetPr>
  <dimension ref="A1:M41"/>
  <sheetViews>
    <sheetView view="pageBreakPreview" topLeftCell="A16" zoomScale="115" zoomScaleNormal="130" zoomScaleSheetLayoutView="115" workbookViewId="0">
      <selection activeCell="D24" sqref="D24"/>
    </sheetView>
  </sheetViews>
  <sheetFormatPr defaultRowHeight="21"/>
  <cols>
    <col min="1" max="1" width="46" style="6" customWidth="1"/>
    <col min="2" max="2" width="7.7109375" style="3" customWidth="1"/>
    <col min="3" max="3" width="1" style="3" customWidth="1"/>
    <col min="4" max="4" width="12.7109375" style="3" customWidth="1"/>
    <col min="5" max="5" width="1" style="3" customWidth="1"/>
    <col min="6" max="6" width="12.7109375" style="3" customWidth="1"/>
    <col min="7" max="7" width="1" style="3" customWidth="1"/>
    <col min="8" max="8" width="12.7109375" style="46" customWidth="1"/>
    <col min="9" max="9" width="1" style="3" customWidth="1"/>
    <col min="10" max="10" width="12.7109375" style="3" customWidth="1"/>
  </cols>
  <sheetData>
    <row r="1" spans="1:10">
      <c r="A1" s="200" t="s">
        <v>0</v>
      </c>
      <c r="B1" s="200"/>
      <c r="C1" s="200"/>
      <c r="D1" s="200"/>
      <c r="E1" s="200"/>
      <c r="F1" s="200"/>
      <c r="G1" s="200"/>
      <c r="H1" s="200"/>
      <c r="I1" s="200"/>
      <c r="J1" s="200"/>
    </row>
    <row r="2" spans="1:10">
      <c r="A2" s="206" t="s">
        <v>101</v>
      </c>
      <c r="B2" s="206"/>
      <c r="C2" s="206"/>
      <c r="D2" s="206"/>
      <c r="E2" s="206"/>
      <c r="F2" s="206"/>
      <c r="G2" s="206"/>
      <c r="H2" s="206"/>
      <c r="I2" s="206"/>
      <c r="J2" s="206"/>
    </row>
    <row r="3" spans="1:10">
      <c r="A3" s="205" t="s">
        <v>63</v>
      </c>
      <c r="B3" s="205"/>
      <c r="C3" s="205"/>
      <c r="D3" s="205"/>
      <c r="E3" s="205"/>
      <c r="F3" s="205"/>
      <c r="G3" s="205"/>
      <c r="H3" s="205"/>
      <c r="I3" s="205"/>
      <c r="J3" s="205"/>
    </row>
    <row r="4" spans="1:10">
      <c r="A4" s="49"/>
      <c r="B4" s="49"/>
      <c r="C4" s="49"/>
      <c r="D4" s="49"/>
      <c r="E4" s="49"/>
      <c r="F4" s="49"/>
      <c r="G4" s="49"/>
      <c r="H4" s="49"/>
      <c r="I4" s="49"/>
      <c r="J4" s="49"/>
    </row>
    <row r="5" spans="1:10">
      <c r="A5" s="49"/>
      <c r="B5" s="49"/>
      <c r="C5" s="49"/>
      <c r="D5" s="201" t="s">
        <v>64</v>
      </c>
      <c r="E5" s="201"/>
      <c r="F5" s="201"/>
      <c r="G5" s="201"/>
      <c r="H5" s="201"/>
      <c r="I5" s="201"/>
      <c r="J5" s="201"/>
    </row>
    <row r="6" spans="1:10">
      <c r="A6" s="49"/>
      <c r="B6" s="49"/>
      <c r="C6" s="49"/>
      <c r="D6" s="202" t="s">
        <v>4</v>
      </c>
      <c r="E6" s="202"/>
      <c r="F6" s="202"/>
      <c r="H6" s="201" t="s">
        <v>5</v>
      </c>
      <c r="I6" s="201"/>
      <c r="J6" s="201"/>
    </row>
    <row r="7" spans="1:10">
      <c r="A7" s="49"/>
      <c r="B7" s="196" t="s">
        <v>213</v>
      </c>
      <c r="C7" s="49"/>
      <c r="D7" s="8">
        <v>2564</v>
      </c>
      <c r="E7" s="9"/>
      <c r="F7" s="8">
        <v>2563</v>
      </c>
      <c r="G7" s="4"/>
      <c r="H7" s="10">
        <v>2564</v>
      </c>
      <c r="I7" s="4"/>
      <c r="J7" s="8">
        <v>2563</v>
      </c>
    </row>
    <row r="8" spans="1:10">
      <c r="A8" s="49"/>
      <c r="B8" s="49"/>
      <c r="C8" s="49"/>
      <c r="D8" s="129"/>
      <c r="E8" s="9"/>
      <c r="F8" s="129"/>
      <c r="G8" s="4"/>
      <c r="H8" s="130"/>
      <c r="I8" s="4"/>
      <c r="J8" s="129"/>
    </row>
    <row r="9" spans="1:10">
      <c r="A9" s="112" t="s">
        <v>118</v>
      </c>
      <c r="B9" s="14"/>
      <c r="C9" s="14"/>
      <c r="D9" s="36">
        <v>129392</v>
      </c>
      <c r="E9" s="19"/>
      <c r="F9" s="36">
        <v>-57094</v>
      </c>
      <c r="G9" s="14"/>
      <c r="H9" s="36">
        <v>82701</v>
      </c>
      <c r="I9" s="19"/>
      <c r="J9" s="36">
        <v>-43955</v>
      </c>
    </row>
    <row r="10" spans="1:10">
      <c r="A10" s="112"/>
      <c r="B10" s="14"/>
      <c r="C10" s="14"/>
      <c r="D10" s="19"/>
      <c r="E10" s="96"/>
      <c r="F10" s="96"/>
      <c r="G10" s="14"/>
      <c r="H10" s="19"/>
      <c r="I10" s="113"/>
      <c r="J10" s="113"/>
    </row>
    <row r="11" spans="1:10">
      <c r="A11" s="13" t="s">
        <v>123</v>
      </c>
      <c r="B11" s="14"/>
      <c r="C11" s="14"/>
      <c r="G11" s="14"/>
      <c r="H11" s="3"/>
    </row>
    <row r="12" spans="1:10">
      <c r="A12" s="112" t="s">
        <v>124</v>
      </c>
      <c r="B12" s="14"/>
      <c r="C12" s="14"/>
      <c r="D12" s="19">
        <v>-13</v>
      </c>
      <c r="E12" s="96"/>
      <c r="F12" s="96">
        <v>2</v>
      </c>
      <c r="G12" s="14"/>
      <c r="H12" s="19">
        <v>-13</v>
      </c>
      <c r="I12" s="113"/>
      <c r="J12" s="113">
        <v>2</v>
      </c>
    </row>
    <row r="13" spans="1:10">
      <c r="A13" s="112" t="s">
        <v>125</v>
      </c>
      <c r="B13" s="14">
        <v>18</v>
      </c>
      <c r="C13" s="14"/>
      <c r="D13" s="36">
        <v>86</v>
      </c>
      <c r="E13" s="19"/>
      <c r="F13" s="36">
        <v>-931</v>
      </c>
      <c r="G13" s="14"/>
      <c r="H13" s="36">
        <v>86</v>
      </c>
      <c r="I13" s="19"/>
      <c r="J13" s="36">
        <v>-931</v>
      </c>
    </row>
    <row r="14" spans="1:10">
      <c r="A14" s="98" t="s">
        <v>126</v>
      </c>
      <c r="B14" s="14"/>
      <c r="C14" s="14"/>
      <c r="D14" s="24">
        <f>SUM(D12:D13)</f>
        <v>73</v>
      </c>
      <c r="E14" s="19"/>
      <c r="F14" s="24">
        <f>SUM(F12:F13)</f>
        <v>-929</v>
      </c>
      <c r="G14" s="114"/>
      <c r="H14" s="24">
        <f>SUM(H12:H13)</f>
        <v>73</v>
      </c>
      <c r="I14" s="114"/>
      <c r="J14" s="24">
        <f>SUM(J12:J13)</f>
        <v>-929</v>
      </c>
    </row>
    <row r="15" spans="1:10" ht="21.75" thickBot="1">
      <c r="A15" s="13" t="s">
        <v>127</v>
      </c>
      <c r="B15" s="14"/>
      <c r="C15" s="14"/>
      <c r="D15" s="109">
        <f>+D14+D9</f>
        <v>129465</v>
      </c>
      <c r="E15" s="115"/>
      <c r="F15" s="109">
        <f>+F14+F9</f>
        <v>-58023</v>
      </c>
      <c r="G15" s="14"/>
      <c r="H15" s="109">
        <f>+H14+H9</f>
        <v>82774</v>
      </c>
      <c r="I15" s="111"/>
      <c r="J15" s="109">
        <f>+J14+J9</f>
        <v>-44884</v>
      </c>
    </row>
    <row r="16" spans="1:10" ht="21.75" thickTop="1">
      <c r="A16" s="13"/>
      <c r="B16" s="14"/>
      <c r="C16" s="14"/>
      <c r="D16" s="19"/>
      <c r="E16" s="115"/>
      <c r="F16" s="19"/>
      <c r="G16" s="14"/>
      <c r="H16" s="19"/>
      <c r="I16" s="111"/>
      <c r="J16" s="19"/>
    </row>
    <row r="17" spans="1:10">
      <c r="A17" s="13" t="s">
        <v>128</v>
      </c>
      <c r="B17" s="14"/>
      <c r="C17" s="14"/>
      <c r="D17" s="74"/>
      <c r="E17" s="74"/>
      <c r="F17" s="74"/>
      <c r="G17" s="114"/>
      <c r="H17" s="116"/>
      <c r="I17" s="14"/>
    </row>
    <row r="18" spans="1:10">
      <c r="A18" s="6" t="s">
        <v>120</v>
      </c>
      <c r="B18" s="14"/>
      <c r="C18" s="14"/>
      <c r="D18" s="19">
        <v>129595</v>
      </c>
      <c r="E18" s="19"/>
      <c r="F18" s="80">
        <v>-58023</v>
      </c>
      <c r="G18" s="107"/>
      <c r="H18" s="19">
        <v>82774</v>
      </c>
      <c r="I18" s="108"/>
      <c r="J18" s="80">
        <v>-44884</v>
      </c>
    </row>
    <row r="19" spans="1:10">
      <c r="A19" s="6" t="s">
        <v>121</v>
      </c>
      <c r="B19" s="14"/>
      <c r="C19" s="14"/>
      <c r="D19" s="19">
        <v>-130</v>
      </c>
      <c r="E19" s="19"/>
      <c r="F19" s="19">
        <v>0</v>
      </c>
      <c r="G19" s="117"/>
      <c r="H19" s="19">
        <v>0</v>
      </c>
      <c r="I19" s="19"/>
      <c r="J19" s="36">
        <v>0</v>
      </c>
    </row>
    <row r="20" spans="1:10" ht="21.75" thickBot="1">
      <c r="B20" s="14"/>
      <c r="C20" s="14"/>
      <c r="D20" s="109">
        <f>SUM(D18:D19)</f>
        <v>129465</v>
      </c>
      <c r="E20" s="19"/>
      <c r="F20" s="109">
        <f>SUM(F18:F19)</f>
        <v>-58023</v>
      </c>
      <c r="G20" s="14"/>
      <c r="H20" s="109">
        <f>SUM(H18:H19)</f>
        <v>82774</v>
      </c>
      <c r="I20" s="14"/>
      <c r="J20" s="109">
        <f>SUM(J18:J19)</f>
        <v>-44884</v>
      </c>
    </row>
    <row r="21" spans="1:10" ht="21.75" thickTop="1">
      <c r="A21" s="13"/>
      <c r="B21" s="14"/>
      <c r="C21" s="14"/>
      <c r="D21" s="118"/>
      <c r="E21" s="118"/>
      <c r="F21" s="118"/>
      <c r="G21" s="14"/>
      <c r="H21" s="119"/>
      <c r="I21" s="118"/>
      <c r="J21" s="118"/>
    </row>
    <row r="22" spans="1:10">
      <c r="A22" s="120" t="s">
        <v>129</v>
      </c>
      <c r="D22" s="14"/>
      <c r="E22" s="14"/>
      <c r="F22" s="118"/>
      <c r="G22" s="118"/>
      <c r="H22" s="118"/>
      <c r="I22" s="14"/>
      <c r="J22" s="119"/>
    </row>
    <row r="23" spans="1:10" ht="21.75" thickBot="1">
      <c r="A23" s="121" t="s">
        <v>130</v>
      </c>
      <c r="B23" s="14"/>
      <c r="C23" s="14"/>
      <c r="D23" s="122">
        <v>9.6000000000000002E-2</v>
      </c>
      <c r="E23" s="123"/>
      <c r="F23" s="124">
        <v>-4.2999999999999997E-2</v>
      </c>
      <c r="G23" s="125"/>
      <c r="H23" s="122">
        <v>6.0999999999999999E-2</v>
      </c>
      <c r="I23" s="123"/>
      <c r="J23" s="122">
        <v>3.3000000000000002E-2</v>
      </c>
    </row>
    <row r="24" spans="1:10" ht="22.5" thickTop="1" thickBot="1">
      <c r="A24" s="83" t="s">
        <v>131</v>
      </c>
      <c r="B24" s="14"/>
      <c r="D24" s="126">
        <v>1354963</v>
      </c>
      <c r="E24" s="127"/>
      <c r="F24" s="126">
        <v>1329440</v>
      </c>
      <c r="H24" s="126">
        <v>1354963</v>
      </c>
      <c r="J24" s="29">
        <v>1329440</v>
      </c>
    </row>
    <row r="25" spans="1:10" ht="21.75" thickTop="1"/>
    <row r="26" spans="1:10">
      <c r="A26" s="32" t="s">
        <v>163</v>
      </c>
    </row>
    <row r="27" spans="1:10">
      <c r="A27" s="3"/>
    </row>
    <row r="28" spans="1:10">
      <c r="A28" s="3"/>
    </row>
    <row r="29" spans="1:10">
      <c r="A29" s="32"/>
    </row>
    <row r="30" spans="1:10">
      <c r="A30" s="32"/>
    </row>
    <row r="31" spans="1:10">
      <c r="A31" s="32"/>
    </row>
    <row r="32" spans="1:10">
      <c r="A32" s="32"/>
    </row>
    <row r="33" spans="1:13">
      <c r="A33" s="32"/>
    </row>
    <row r="34" spans="1:13">
      <c r="A34" s="32"/>
    </row>
    <row r="35" spans="1:13">
      <c r="A35" s="32"/>
    </row>
    <row r="36" spans="1:13">
      <c r="A36" s="32"/>
    </row>
    <row r="37" spans="1:13">
      <c r="A37" s="32"/>
    </row>
    <row r="38" spans="1:13" ht="21.75" customHeight="1">
      <c r="A38" s="32"/>
    </row>
    <row r="39" spans="1:13" s="132" customFormat="1">
      <c r="A39" s="14" t="s">
        <v>202</v>
      </c>
      <c r="C39" s="14"/>
      <c r="D39" s="14"/>
      <c r="F39" s="14"/>
      <c r="G39" s="14" t="s">
        <v>203</v>
      </c>
      <c r="H39" s="14"/>
      <c r="I39" s="14"/>
      <c r="J39" s="14"/>
      <c r="K39" s="14"/>
      <c r="L39" s="14"/>
      <c r="M39" s="14"/>
    </row>
    <row r="40" spans="1:13" s="132" customFormat="1">
      <c r="A40" s="14" t="s">
        <v>201</v>
      </c>
      <c r="C40" s="14"/>
      <c r="D40" s="14"/>
      <c r="F40" s="14"/>
      <c r="G40" s="14" t="s">
        <v>204</v>
      </c>
      <c r="H40" s="14"/>
      <c r="I40" s="14"/>
      <c r="J40" s="14"/>
      <c r="K40" s="14"/>
      <c r="L40" s="14"/>
      <c r="M40" s="14"/>
    </row>
    <row r="41" spans="1:13">
      <c r="A41" s="204" t="s">
        <v>132</v>
      </c>
      <c r="B41" s="204"/>
      <c r="C41" s="204"/>
      <c r="D41" s="204"/>
      <c r="E41" s="204"/>
      <c r="F41" s="204"/>
      <c r="G41" s="204"/>
      <c r="H41" s="204"/>
      <c r="I41" s="204"/>
      <c r="J41" s="204"/>
    </row>
  </sheetData>
  <mergeCells count="7">
    <mergeCell ref="A41:J41"/>
    <mergeCell ref="A1:J1"/>
    <mergeCell ref="A2:J2"/>
    <mergeCell ref="A3:J3"/>
    <mergeCell ref="D5:J5"/>
    <mergeCell ref="D6:F6"/>
    <mergeCell ref="H6:J6"/>
  </mergeCells>
  <pageMargins left="0.7" right="0.7" top="0.75" bottom="0.75" header="0.3" footer="0.3"/>
  <pageSetup paperSize="9" scale="80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401D5E-8406-4A8F-9BFA-944258D3D412}">
  <sheetPr>
    <tabColor rgb="FF92D050"/>
    <pageSetUpPr fitToPage="1"/>
  </sheetPr>
  <dimension ref="A1:M41"/>
  <sheetViews>
    <sheetView view="pageBreakPreview" topLeftCell="A25" zoomScaleNormal="130" zoomScaleSheetLayoutView="100" workbookViewId="0">
      <selection activeCell="A20" sqref="A20"/>
    </sheetView>
  </sheetViews>
  <sheetFormatPr defaultRowHeight="21"/>
  <cols>
    <col min="1" max="1" width="46" style="6" customWidth="1"/>
    <col min="2" max="2" width="7.7109375" style="3" customWidth="1"/>
    <col min="3" max="3" width="1" style="3" customWidth="1"/>
    <col min="4" max="4" width="12.7109375" style="3" customWidth="1"/>
    <col min="5" max="5" width="1" style="3" customWidth="1"/>
    <col min="6" max="6" width="12.7109375" style="3" customWidth="1"/>
    <col min="7" max="7" width="1" style="3" customWidth="1"/>
    <col min="8" max="8" width="12.7109375" style="46" customWidth="1"/>
    <col min="9" max="9" width="1" style="3" customWidth="1"/>
    <col min="10" max="10" width="12.7109375" style="3" customWidth="1"/>
  </cols>
  <sheetData>
    <row r="1" spans="1:10">
      <c r="H1" s="200"/>
      <c r="I1" s="200"/>
      <c r="J1" s="200"/>
    </row>
    <row r="2" spans="1:10">
      <c r="A2" s="200" t="s">
        <v>0</v>
      </c>
      <c r="B2" s="200"/>
      <c r="C2" s="200"/>
      <c r="D2" s="200"/>
      <c r="E2" s="200"/>
      <c r="F2" s="200"/>
      <c r="G2" s="200"/>
      <c r="H2" s="200"/>
      <c r="I2" s="200"/>
      <c r="J2" s="200"/>
    </row>
    <row r="3" spans="1:10">
      <c r="A3" s="206" t="s">
        <v>205</v>
      </c>
      <c r="B3" s="206"/>
      <c r="C3" s="206"/>
      <c r="D3" s="206"/>
      <c r="E3" s="206"/>
      <c r="F3" s="206"/>
      <c r="G3" s="206"/>
      <c r="H3" s="206"/>
      <c r="I3" s="206"/>
      <c r="J3" s="206"/>
    </row>
    <row r="4" spans="1:10">
      <c r="A4" s="205" t="s">
        <v>63</v>
      </c>
      <c r="B4" s="205"/>
      <c r="C4" s="205"/>
      <c r="D4" s="205"/>
      <c r="E4" s="205"/>
      <c r="F4" s="205"/>
      <c r="G4" s="205"/>
      <c r="H4" s="205"/>
      <c r="I4" s="205"/>
      <c r="J4" s="205"/>
    </row>
    <row r="5" spans="1:10">
      <c r="A5" s="49"/>
      <c r="B5" s="49"/>
      <c r="C5" s="49"/>
      <c r="D5" s="49"/>
      <c r="E5" s="49"/>
      <c r="F5" s="49"/>
      <c r="G5" s="49"/>
      <c r="H5" s="49"/>
      <c r="I5" s="49"/>
      <c r="J5" s="49"/>
    </row>
    <row r="6" spans="1:10">
      <c r="D6" s="201" t="s">
        <v>64</v>
      </c>
      <c r="E6" s="201"/>
      <c r="F6" s="201"/>
      <c r="G6" s="201"/>
      <c r="H6" s="201"/>
      <c r="I6" s="201"/>
      <c r="J6" s="201"/>
    </row>
    <row r="7" spans="1:10">
      <c r="A7" s="2"/>
      <c r="D7" s="202" t="s">
        <v>4</v>
      </c>
      <c r="E7" s="202"/>
      <c r="F7" s="202"/>
      <c r="H7" s="201" t="s">
        <v>5</v>
      </c>
      <c r="I7" s="201"/>
      <c r="J7" s="201"/>
    </row>
    <row r="8" spans="1:10">
      <c r="B8" s="7" t="s">
        <v>7</v>
      </c>
      <c r="C8" s="4"/>
      <c r="D8" s="8">
        <v>2564</v>
      </c>
      <c r="E8" s="9"/>
      <c r="F8" s="8">
        <v>2563</v>
      </c>
      <c r="G8" s="4"/>
      <c r="H8" s="10">
        <v>2564</v>
      </c>
      <c r="I8" s="4"/>
      <c r="J8" s="8">
        <v>2563</v>
      </c>
    </row>
    <row r="9" spans="1:10">
      <c r="A9" s="13" t="s">
        <v>102</v>
      </c>
      <c r="B9" s="14"/>
      <c r="C9" s="14"/>
      <c r="D9" s="94"/>
      <c r="E9" s="94"/>
      <c r="F9" s="94"/>
      <c r="G9" s="14"/>
      <c r="H9" s="95"/>
      <c r="I9" s="94"/>
      <c r="J9" s="94"/>
    </row>
    <row r="10" spans="1:10">
      <c r="A10" s="6" t="s">
        <v>103</v>
      </c>
      <c r="B10" s="14"/>
      <c r="C10" s="14"/>
      <c r="D10" s="189">
        <v>216758</v>
      </c>
      <c r="E10" s="189"/>
      <c r="F10" s="189">
        <v>340832</v>
      </c>
      <c r="G10" s="190"/>
      <c r="H10" s="189">
        <v>168605</v>
      </c>
      <c r="I10" s="189"/>
      <c r="J10" s="189">
        <v>335898</v>
      </c>
    </row>
    <row r="11" spans="1:10">
      <c r="A11" s="6" t="s">
        <v>104</v>
      </c>
      <c r="B11" s="14"/>
      <c r="C11" s="14"/>
      <c r="D11" s="189">
        <v>1193</v>
      </c>
      <c r="E11" s="189"/>
      <c r="F11" s="189">
        <v>4426</v>
      </c>
      <c r="G11" s="190"/>
      <c r="H11" s="191">
        <v>7827</v>
      </c>
      <c r="I11" s="189"/>
      <c r="J11" s="191">
        <v>4385</v>
      </c>
    </row>
    <row r="12" spans="1:10">
      <c r="A12" s="6" t="s">
        <v>105</v>
      </c>
      <c r="B12" s="14">
        <v>14.1</v>
      </c>
      <c r="C12" s="14"/>
      <c r="D12" s="189">
        <v>113307</v>
      </c>
      <c r="E12" s="189"/>
      <c r="F12" s="131">
        <v>0</v>
      </c>
      <c r="G12" s="190"/>
      <c r="H12" s="191">
        <v>108490</v>
      </c>
      <c r="I12" s="189"/>
      <c r="J12" s="131">
        <v>0</v>
      </c>
    </row>
    <row r="13" spans="1:10">
      <c r="A13" s="6" t="s">
        <v>106</v>
      </c>
      <c r="B13" s="14"/>
      <c r="C13" s="14"/>
      <c r="D13" s="189">
        <v>29638</v>
      </c>
      <c r="E13" s="189"/>
      <c r="F13" s="189">
        <v>4284</v>
      </c>
      <c r="G13" s="190"/>
      <c r="H13" s="189">
        <v>23939</v>
      </c>
      <c r="I13" s="192"/>
      <c r="J13" s="193">
        <v>8222</v>
      </c>
    </row>
    <row r="14" spans="1:10">
      <c r="A14" s="13" t="s">
        <v>107</v>
      </c>
      <c r="B14" s="14">
        <v>4.3</v>
      </c>
      <c r="C14" s="14"/>
      <c r="D14" s="27">
        <f>SUM(D10:D13)</f>
        <v>360896</v>
      </c>
      <c r="E14" s="191"/>
      <c r="F14" s="27">
        <f>SUM(F10:F13)</f>
        <v>349542</v>
      </c>
      <c r="G14" s="194"/>
      <c r="H14" s="27">
        <f>SUM(H10:H13)</f>
        <v>308861</v>
      </c>
      <c r="I14" s="191"/>
      <c r="J14" s="27">
        <f>SUM(J10:J13)</f>
        <v>348505</v>
      </c>
    </row>
    <row r="15" spans="1:10">
      <c r="B15" s="14"/>
      <c r="C15" s="14"/>
      <c r="D15" s="19"/>
      <c r="E15" s="19"/>
      <c r="F15" s="19"/>
      <c r="G15" s="14"/>
      <c r="H15" s="19"/>
      <c r="I15" s="19"/>
      <c r="J15" s="19"/>
    </row>
    <row r="16" spans="1:10">
      <c r="A16" s="13" t="s">
        <v>108</v>
      </c>
      <c r="B16" s="14"/>
      <c r="C16" s="14"/>
      <c r="D16" s="19"/>
      <c r="E16" s="19"/>
      <c r="F16" s="19"/>
      <c r="G16" s="14"/>
      <c r="H16" s="19"/>
      <c r="I16" s="19"/>
      <c r="J16" s="19"/>
    </row>
    <row r="17" spans="1:10">
      <c r="A17" s="6" t="s">
        <v>109</v>
      </c>
      <c r="B17" s="14"/>
      <c r="C17" s="14"/>
      <c r="D17" s="96">
        <v>177658</v>
      </c>
      <c r="E17" s="96"/>
      <c r="F17" s="96">
        <v>307955</v>
      </c>
      <c r="G17" s="14"/>
      <c r="H17" s="97">
        <v>150922</v>
      </c>
      <c r="I17" s="96"/>
      <c r="J17" s="96">
        <v>305656</v>
      </c>
    </row>
    <row r="18" spans="1:10">
      <c r="A18" s="6" t="s">
        <v>110</v>
      </c>
      <c r="B18" s="14"/>
      <c r="C18" s="14"/>
      <c r="D18" s="96">
        <v>533</v>
      </c>
      <c r="E18" s="96"/>
      <c r="F18" s="131">
        <v>0</v>
      </c>
      <c r="G18" s="131"/>
      <c r="H18" s="131">
        <v>0</v>
      </c>
      <c r="I18" s="131"/>
      <c r="J18" s="131">
        <v>0</v>
      </c>
    </row>
    <row r="19" spans="1:10">
      <c r="A19" s="6" t="s">
        <v>111</v>
      </c>
      <c r="B19" s="14"/>
      <c r="C19" s="14"/>
      <c r="D19" s="96">
        <v>82745</v>
      </c>
      <c r="E19" s="96"/>
      <c r="F19" s="96">
        <v>68957</v>
      </c>
      <c r="G19" s="14"/>
      <c r="H19" s="97">
        <v>68170</v>
      </c>
      <c r="I19" s="96"/>
      <c r="J19" s="96">
        <v>67717</v>
      </c>
    </row>
    <row r="20" spans="1:10">
      <c r="A20" s="6" t="s">
        <v>112</v>
      </c>
      <c r="B20" s="14"/>
      <c r="C20" s="14"/>
      <c r="D20" s="96">
        <v>645</v>
      </c>
      <c r="E20" s="96"/>
      <c r="F20" s="19">
        <v>4852</v>
      </c>
      <c r="G20" s="14"/>
      <c r="H20" s="96">
        <v>645</v>
      </c>
      <c r="I20" s="96"/>
      <c r="J20" s="97">
        <v>4852</v>
      </c>
    </row>
    <row r="21" spans="1:10">
      <c r="A21" s="98" t="s">
        <v>113</v>
      </c>
      <c r="B21" s="14"/>
      <c r="C21" s="14"/>
      <c r="D21" s="99">
        <v>8551</v>
      </c>
      <c r="E21" s="96"/>
      <c r="F21" s="19">
        <v>12098</v>
      </c>
      <c r="G21" s="14"/>
      <c r="H21" s="100">
        <v>6423</v>
      </c>
      <c r="I21" s="96"/>
      <c r="J21" s="96">
        <v>14235</v>
      </c>
    </row>
    <row r="22" spans="1:10">
      <c r="A22" s="13" t="s">
        <v>114</v>
      </c>
      <c r="B22" s="14"/>
      <c r="C22" s="14"/>
      <c r="D22" s="24">
        <f>SUM(D17:D21)</f>
        <v>270132</v>
      </c>
      <c r="E22" s="19"/>
      <c r="F22" s="24">
        <f>SUM(F17:F21)</f>
        <v>393862</v>
      </c>
      <c r="G22" s="24">
        <v>0</v>
      </c>
      <c r="H22" s="24">
        <f>SUM(H17:H21)</f>
        <v>226160</v>
      </c>
      <c r="I22" s="19"/>
      <c r="J22" s="24">
        <f>SUM(J17:J21)</f>
        <v>392460</v>
      </c>
    </row>
    <row r="23" spans="1:10">
      <c r="A23" s="13"/>
      <c r="B23" s="14"/>
      <c r="C23" s="14"/>
      <c r="D23" s="101"/>
      <c r="E23" s="101"/>
      <c r="F23" s="101"/>
      <c r="G23" s="102"/>
      <c r="H23" s="101"/>
      <c r="I23" s="19"/>
      <c r="J23" s="19"/>
    </row>
    <row r="24" spans="1:10">
      <c r="A24" s="13" t="s">
        <v>115</v>
      </c>
      <c r="B24" s="14"/>
      <c r="C24" s="14"/>
      <c r="D24" s="96">
        <v>42768</v>
      </c>
      <c r="E24" s="96"/>
      <c r="F24" s="96">
        <v>-12750</v>
      </c>
      <c r="G24" s="14"/>
      <c r="H24" s="36">
        <v>0</v>
      </c>
      <c r="I24" s="19"/>
      <c r="J24" s="36">
        <v>0</v>
      </c>
    </row>
    <row r="25" spans="1:10">
      <c r="A25" s="6" t="s">
        <v>116</v>
      </c>
      <c r="B25" s="14"/>
      <c r="C25" s="14"/>
      <c r="D25" s="66">
        <v>133532</v>
      </c>
      <c r="E25" s="19"/>
      <c r="F25" s="66">
        <v>-57070</v>
      </c>
      <c r="G25" s="96"/>
      <c r="H25" s="66">
        <v>82701</v>
      </c>
      <c r="I25" s="96"/>
      <c r="J25" s="66">
        <v>-43955</v>
      </c>
    </row>
    <row r="26" spans="1:10">
      <c r="A26" s="6" t="s">
        <v>117</v>
      </c>
      <c r="B26" s="14"/>
      <c r="C26" s="14"/>
      <c r="D26" s="36">
        <v>-4140</v>
      </c>
      <c r="E26" s="101"/>
      <c r="F26" s="103">
        <v>-24</v>
      </c>
      <c r="G26" s="14"/>
      <c r="H26" s="36">
        <v>0</v>
      </c>
      <c r="I26" s="19"/>
      <c r="J26" s="36">
        <v>0</v>
      </c>
    </row>
    <row r="27" spans="1:10">
      <c r="A27" s="13" t="s">
        <v>211</v>
      </c>
      <c r="B27" s="14"/>
      <c r="C27" s="14"/>
      <c r="D27" s="66">
        <f>SUM(D25:D26)</f>
        <v>129392</v>
      </c>
      <c r="E27" s="104"/>
      <c r="F27" s="66">
        <f>SUM(F25:F26)</f>
        <v>-57094</v>
      </c>
      <c r="G27" s="102"/>
      <c r="H27" s="66">
        <f>SUM(H25:H26)</f>
        <v>82701</v>
      </c>
      <c r="I27" s="18"/>
      <c r="J27" s="66">
        <f>SUM(J25:J26)</f>
        <v>-43955</v>
      </c>
    </row>
    <row r="28" spans="1:10">
      <c r="A28" s="13"/>
      <c r="B28" s="14"/>
      <c r="C28" s="14"/>
      <c r="D28" s="104"/>
      <c r="E28" s="104"/>
      <c r="F28" s="104"/>
      <c r="G28" s="102"/>
      <c r="H28" s="104"/>
      <c r="I28" s="18"/>
      <c r="J28" s="105"/>
    </row>
    <row r="29" spans="1:10">
      <c r="A29" s="13" t="s">
        <v>119</v>
      </c>
      <c r="B29" s="14"/>
      <c r="C29" s="14"/>
      <c r="G29" s="14"/>
      <c r="H29" s="3"/>
      <c r="I29" s="14"/>
    </row>
    <row r="30" spans="1:10">
      <c r="A30" s="6" t="s">
        <v>120</v>
      </c>
      <c r="B30" s="14"/>
      <c r="C30" s="14"/>
      <c r="D30" s="19">
        <v>129522</v>
      </c>
      <c r="E30" s="106"/>
      <c r="F30" s="80">
        <v>-57094</v>
      </c>
      <c r="G30" s="107"/>
      <c r="H30" s="19">
        <v>82701</v>
      </c>
      <c r="I30" s="108"/>
      <c r="J30" s="80">
        <v>-43955</v>
      </c>
    </row>
    <row r="31" spans="1:10">
      <c r="A31" s="6" t="s">
        <v>121</v>
      </c>
      <c r="B31" s="14"/>
      <c r="C31" s="14"/>
      <c r="D31" s="19">
        <v>-130</v>
      </c>
      <c r="E31" s="19"/>
      <c r="F31" s="19">
        <v>0</v>
      </c>
      <c r="G31" s="108"/>
      <c r="H31" s="19">
        <v>0</v>
      </c>
      <c r="I31" s="19"/>
      <c r="J31" s="19">
        <v>0</v>
      </c>
    </row>
    <row r="32" spans="1:10" ht="21.75" thickBot="1">
      <c r="B32" s="14"/>
      <c r="C32" s="14"/>
      <c r="D32" s="109">
        <f>SUM(D30:D31)</f>
        <v>129392</v>
      </c>
      <c r="E32" s="19"/>
      <c r="F32" s="109">
        <f>SUM(F30:F31)</f>
        <v>-57094</v>
      </c>
      <c r="G32" s="107"/>
      <c r="H32" s="109">
        <f>SUM(H30:H31)</f>
        <v>82701</v>
      </c>
      <c r="I32" s="108"/>
      <c r="J32" s="109">
        <f>SUM(J30:J31)</f>
        <v>-43955</v>
      </c>
    </row>
    <row r="33" spans="1:13" ht="21.75" thickTop="1">
      <c r="A33" s="13"/>
      <c r="B33" s="14"/>
      <c r="C33" s="14"/>
      <c r="D33" s="110"/>
      <c r="E33" s="110"/>
      <c r="F33" s="110"/>
      <c r="G33" s="14"/>
      <c r="H33" s="110"/>
      <c r="I33" s="111"/>
      <c r="J33" s="110"/>
    </row>
    <row r="34" spans="1:13">
      <c r="A34" s="32" t="s">
        <v>163</v>
      </c>
      <c r="B34" s="14"/>
      <c r="C34" s="14"/>
      <c r="D34" s="110"/>
      <c r="E34" s="110"/>
      <c r="F34" s="110"/>
      <c r="G34" s="14"/>
      <c r="H34" s="110"/>
      <c r="I34" s="111"/>
      <c r="J34" s="110"/>
    </row>
    <row r="35" spans="1:13">
      <c r="A35" s="13"/>
      <c r="B35" s="14"/>
      <c r="C35" s="14"/>
      <c r="D35" s="110"/>
      <c r="E35" s="110"/>
      <c r="F35" s="110"/>
      <c r="G35" s="14"/>
      <c r="H35" s="110"/>
      <c r="I35" s="111"/>
      <c r="J35" s="110"/>
    </row>
    <row r="36" spans="1:13">
      <c r="A36" s="13"/>
      <c r="B36" s="14"/>
      <c r="C36" s="14"/>
      <c r="D36" s="110"/>
      <c r="E36" s="110"/>
      <c r="F36" s="110"/>
      <c r="G36" s="14"/>
      <c r="H36" s="110"/>
      <c r="I36" s="111"/>
      <c r="J36" s="110"/>
    </row>
    <row r="37" spans="1:13">
      <c r="A37" s="13"/>
      <c r="B37" s="14"/>
      <c r="C37" s="14"/>
      <c r="D37" s="110"/>
      <c r="E37" s="110"/>
      <c r="F37" s="110"/>
      <c r="G37" s="14"/>
      <c r="H37" s="110"/>
      <c r="I37" s="111"/>
      <c r="J37" s="110"/>
    </row>
    <row r="38" spans="1:13">
      <c r="A38" s="13"/>
      <c r="B38" s="14"/>
      <c r="C38" s="14"/>
      <c r="D38" s="110"/>
      <c r="E38" s="110"/>
      <c r="F38" s="110"/>
      <c r="G38" s="14"/>
      <c r="H38" s="110"/>
      <c r="I38" s="111"/>
      <c r="J38" s="110"/>
    </row>
    <row r="39" spans="1:13" s="132" customFormat="1">
      <c r="A39" s="14" t="s">
        <v>202</v>
      </c>
      <c r="C39" s="14"/>
      <c r="D39" s="14"/>
      <c r="F39" s="14"/>
      <c r="G39" s="14" t="s">
        <v>203</v>
      </c>
      <c r="H39" s="14"/>
      <c r="I39" s="14"/>
      <c r="J39" s="14"/>
      <c r="K39" s="14"/>
      <c r="L39" s="14"/>
      <c r="M39" s="14"/>
    </row>
    <row r="40" spans="1:13" s="132" customFormat="1">
      <c r="A40" s="14" t="s">
        <v>201</v>
      </c>
      <c r="C40" s="14"/>
      <c r="D40" s="14"/>
      <c r="F40" s="14"/>
      <c r="G40" s="14" t="s">
        <v>204</v>
      </c>
      <c r="H40" s="14"/>
      <c r="I40" s="14"/>
      <c r="J40" s="14"/>
      <c r="K40" s="14"/>
      <c r="L40" s="14"/>
      <c r="M40" s="14"/>
    </row>
    <row r="41" spans="1:13">
      <c r="A41" s="204" t="s">
        <v>122</v>
      </c>
      <c r="B41" s="204"/>
      <c r="C41" s="204"/>
      <c r="D41" s="204"/>
      <c r="E41" s="204"/>
      <c r="F41" s="204"/>
      <c r="G41" s="204"/>
      <c r="H41" s="204"/>
      <c r="I41" s="204"/>
      <c r="J41" s="204"/>
    </row>
  </sheetData>
  <mergeCells count="8">
    <mergeCell ref="A41:J41"/>
    <mergeCell ref="H1:J1"/>
    <mergeCell ref="A2:J2"/>
    <mergeCell ref="A3:J3"/>
    <mergeCell ref="A4:J4"/>
    <mergeCell ref="D6:J6"/>
    <mergeCell ref="D7:F7"/>
    <mergeCell ref="H7:J7"/>
  </mergeCells>
  <pageMargins left="0.7" right="0.7" top="0.75" bottom="0.75" header="0.3" footer="0.3"/>
  <pageSetup paperSize="9" scale="80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284052-2C38-4188-9E04-DA9DCE1DDF6C}">
  <sheetPr>
    <tabColor rgb="FF92D050"/>
    <pageSetUpPr fitToPage="1"/>
  </sheetPr>
  <dimension ref="B1:L184"/>
  <sheetViews>
    <sheetView showGridLines="0" tabSelected="1" view="pageBreakPreview" topLeftCell="A94" zoomScaleNormal="115" zoomScaleSheetLayoutView="100" workbookViewId="0">
      <selection activeCell="F26" sqref="F26"/>
    </sheetView>
  </sheetViews>
  <sheetFormatPr defaultColWidth="9" defaultRowHeight="23.25"/>
  <cols>
    <col min="1" max="1" width="9.5703125" style="139" customWidth="1"/>
    <col min="2" max="2" width="4.42578125" style="137" customWidth="1"/>
    <col min="3" max="3" width="45.28515625" style="137" customWidth="1"/>
    <col min="4" max="4" width="7.7109375" style="138" hidden="1" customWidth="1"/>
    <col min="5" max="5" width="0.7109375" style="138" customWidth="1"/>
    <col min="6" max="6" width="15.28515625" style="138" customWidth="1"/>
    <col min="7" max="7" width="0.7109375" style="138" customWidth="1"/>
    <col min="8" max="8" width="15.28515625" style="138" customWidth="1"/>
    <col min="9" max="9" width="0.7109375" style="138" customWidth="1"/>
    <col min="10" max="10" width="15.28515625" style="138" customWidth="1"/>
    <col min="11" max="11" width="0.7109375" style="138" customWidth="1"/>
    <col min="12" max="12" width="15.28515625" style="138" customWidth="1"/>
    <col min="13" max="16384" width="9" style="139"/>
  </cols>
  <sheetData>
    <row r="1" spans="2:12" ht="16.5" customHeight="1">
      <c r="J1" s="212"/>
      <c r="K1" s="212"/>
      <c r="L1" s="212"/>
    </row>
    <row r="2" spans="2:12">
      <c r="B2" s="208" t="s">
        <v>0</v>
      </c>
      <c r="C2" s="208"/>
      <c r="D2" s="208"/>
      <c r="E2" s="208"/>
      <c r="F2" s="208"/>
      <c r="G2" s="208"/>
      <c r="H2" s="208"/>
      <c r="I2" s="208"/>
      <c r="J2" s="208"/>
      <c r="K2" s="208"/>
      <c r="L2" s="208"/>
    </row>
    <row r="3" spans="2:12">
      <c r="B3" s="209" t="s">
        <v>133</v>
      </c>
      <c r="C3" s="209"/>
      <c r="D3" s="209"/>
      <c r="E3" s="209"/>
      <c r="F3" s="209"/>
      <c r="G3" s="209"/>
      <c r="H3" s="209"/>
      <c r="I3" s="209"/>
      <c r="J3" s="209"/>
      <c r="K3" s="209"/>
      <c r="L3" s="209"/>
    </row>
    <row r="4" spans="2:12">
      <c r="B4" s="208" t="s">
        <v>63</v>
      </c>
      <c r="C4" s="208"/>
      <c r="D4" s="208"/>
      <c r="E4" s="208"/>
      <c r="F4" s="208"/>
      <c r="G4" s="208"/>
      <c r="H4" s="208"/>
      <c r="I4" s="208"/>
      <c r="J4" s="208"/>
      <c r="K4" s="208"/>
      <c r="L4" s="208"/>
    </row>
    <row r="5" spans="2:12" ht="9.75" customHeight="1">
      <c r="B5" s="140"/>
      <c r="C5" s="140"/>
      <c r="D5" s="140"/>
      <c r="E5" s="140"/>
      <c r="F5" s="140"/>
      <c r="G5" s="140"/>
      <c r="H5" s="140"/>
      <c r="I5" s="140"/>
      <c r="J5" s="140"/>
      <c r="K5" s="140"/>
      <c r="L5" s="140"/>
    </row>
    <row r="6" spans="2:12">
      <c r="B6" s="141"/>
      <c r="C6" s="141"/>
      <c r="F6" s="210" t="s">
        <v>3</v>
      </c>
      <c r="G6" s="210"/>
      <c r="H6" s="210"/>
      <c r="I6" s="210"/>
      <c r="J6" s="210"/>
      <c r="K6" s="210"/>
      <c r="L6" s="210"/>
    </row>
    <row r="7" spans="2:12">
      <c r="B7" s="141"/>
      <c r="C7" s="141"/>
      <c r="F7" s="211" t="s">
        <v>4</v>
      </c>
      <c r="G7" s="211"/>
      <c r="H7" s="211"/>
      <c r="J7" s="210" t="s">
        <v>5</v>
      </c>
      <c r="K7" s="210"/>
      <c r="L7" s="210"/>
    </row>
    <row r="8" spans="2:12">
      <c r="D8" s="142" t="s">
        <v>7</v>
      </c>
      <c r="E8" s="143"/>
      <c r="F8" s="144">
        <v>2564</v>
      </c>
      <c r="G8" s="145"/>
      <c r="H8" s="144">
        <v>2563</v>
      </c>
      <c r="I8" s="146"/>
      <c r="J8" s="147">
        <v>2564</v>
      </c>
      <c r="K8" s="148"/>
      <c r="L8" s="147">
        <v>2563</v>
      </c>
    </row>
    <row r="9" spans="2:12">
      <c r="B9" s="149" t="s">
        <v>134</v>
      </c>
      <c r="C9" s="149"/>
    </row>
    <row r="10" spans="2:12">
      <c r="B10" s="137" t="s">
        <v>209</v>
      </c>
      <c r="E10" s="146"/>
      <c r="F10" s="146">
        <v>129392</v>
      </c>
      <c r="G10" s="146"/>
      <c r="H10" s="146">
        <v>-57070</v>
      </c>
      <c r="I10" s="146"/>
      <c r="J10" s="146">
        <v>82701</v>
      </c>
      <c r="K10" s="146"/>
      <c r="L10" s="134">
        <v>-43955</v>
      </c>
    </row>
    <row r="11" spans="2:12">
      <c r="B11" s="150" t="s">
        <v>135</v>
      </c>
      <c r="C11" s="150"/>
      <c r="E11" s="151"/>
      <c r="F11" s="146"/>
      <c r="G11" s="146"/>
      <c r="H11" s="146"/>
      <c r="I11" s="151"/>
      <c r="J11" s="146"/>
      <c r="K11" s="151"/>
      <c r="L11" s="134"/>
    </row>
    <row r="12" spans="2:12">
      <c r="B12" s="138"/>
      <c r="C12" s="137" t="s">
        <v>136</v>
      </c>
      <c r="E12" s="151"/>
      <c r="F12" s="135">
        <v>117135</v>
      </c>
      <c r="G12" s="135"/>
      <c r="H12" s="135">
        <v>18611</v>
      </c>
      <c r="I12" s="151"/>
      <c r="J12" s="135">
        <v>12312</v>
      </c>
      <c r="K12" s="135"/>
      <c r="L12" s="135">
        <v>18611</v>
      </c>
    </row>
    <row r="13" spans="2:12">
      <c r="B13" s="138"/>
      <c r="C13" s="137" t="s">
        <v>137</v>
      </c>
      <c r="E13" s="151"/>
      <c r="F13" s="135">
        <v>9957</v>
      </c>
      <c r="G13" s="135"/>
      <c r="H13" s="135">
        <v>26456</v>
      </c>
      <c r="I13" s="151"/>
      <c r="J13" s="135">
        <v>9871</v>
      </c>
      <c r="K13" s="135"/>
      <c r="L13" s="135">
        <v>26456</v>
      </c>
    </row>
    <row r="14" spans="2:12">
      <c r="B14" s="138"/>
      <c r="C14" s="137" t="s">
        <v>212</v>
      </c>
      <c r="E14" s="151"/>
      <c r="F14" s="135">
        <v>-4362</v>
      </c>
      <c r="G14" s="135"/>
      <c r="H14" s="131">
        <v>0</v>
      </c>
      <c r="I14" s="151"/>
      <c r="J14" s="135">
        <v>-4362</v>
      </c>
      <c r="K14" s="135"/>
      <c r="L14" s="131">
        <v>0</v>
      </c>
    </row>
    <row r="15" spans="2:12">
      <c r="B15" s="138"/>
      <c r="C15" s="137" t="s">
        <v>138</v>
      </c>
      <c r="E15" s="151"/>
      <c r="F15" s="135">
        <v>-1804</v>
      </c>
      <c r="G15" s="135"/>
      <c r="H15" s="135">
        <v>2141</v>
      </c>
      <c r="I15" s="151"/>
      <c r="J15" s="135">
        <v>-1804</v>
      </c>
      <c r="K15" s="135"/>
      <c r="L15" s="135">
        <v>2141</v>
      </c>
    </row>
    <row r="16" spans="2:12">
      <c r="B16" s="138"/>
      <c r="C16" s="152" t="s">
        <v>139</v>
      </c>
      <c r="E16" s="153"/>
      <c r="F16" s="135">
        <v>406</v>
      </c>
      <c r="G16" s="135"/>
      <c r="H16" s="135">
        <v>226</v>
      </c>
      <c r="I16" s="153"/>
      <c r="J16" s="135">
        <v>242</v>
      </c>
      <c r="K16" s="135"/>
      <c r="L16" s="135">
        <v>226</v>
      </c>
    </row>
    <row r="17" spans="2:12">
      <c r="B17" s="138"/>
      <c r="C17" s="152" t="s">
        <v>140</v>
      </c>
      <c r="E17" s="153"/>
      <c r="F17" s="135">
        <v>17639</v>
      </c>
      <c r="G17" s="135"/>
      <c r="H17" s="135">
        <v>5607</v>
      </c>
      <c r="I17" s="153"/>
      <c r="J17" s="135">
        <v>11124</v>
      </c>
      <c r="K17" s="153"/>
      <c r="L17" s="135">
        <v>4841</v>
      </c>
    </row>
    <row r="18" spans="2:12">
      <c r="B18" s="138"/>
      <c r="C18" s="152" t="s">
        <v>105</v>
      </c>
      <c r="E18" s="153"/>
      <c r="F18" s="135">
        <v>-113307</v>
      </c>
      <c r="G18" s="135"/>
      <c r="H18" s="135">
        <v>-2475</v>
      </c>
      <c r="I18" s="153"/>
      <c r="J18" s="135">
        <v>-108490</v>
      </c>
      <c r="K18" s="153"/>
      <c r="L18" s="134">
        <v>-2475</v>
      </c>
    </row>
    <row r="19" spans="2:12">
      <c r="B19" s="138"/>
      <c r="C19" s="152" t="s">
        <v>141</v>
      </c>
      <c r="E19" s="153"/>
      <c r="F19" s="135">
        <v>25</v>
      </c>
      <c r="G19" s="135"/>
      <c r="H19" s="131">
        <v>0</v>
      </c>
      <c r="I19" s="153"/>
      <c r="J19" s="135">
        <v>25</v>
      </c>
      <c r="K19" s="153"/>
      <c r="L19" s="131">
        <v>0</v>
      </c>
    </row>
    <row r="20" spans="2:12">
      <c r="B20" s="138"/>
      <c r="C20" s="152" t="s">
        <v>142</v>
      </c>
      <c r="E20" s="153"/>
      <c r="F20" s="135">
        <v>-6013</v>
      </c>
      <c r="G20" s="135"/>
      <c r="H20" s="146">
        <v>-314</v>
      </c>
      <c r="I20" s="153"/>
      <c r="J20" s="135">
        <v>-6013</v>
      </c>
      <c r="K20" s="153"/>
      <c r="L20" s="146">
        <v>-314</v>
      </c>
    </row>
    <row r="21" spans="2:12">
      <c r="B21" s="138"/>
      <c r="C21" s="152" t="s">
        <v>143</v>
      </c>
      <c r="D21" s="152"/>
      <c r="E21" s="152"/>
      <c r="F21" s="146">
        <v>705</v>
      </c>
      <c r="G21" s="135"/>
      <c r="H21" s="131">
        <v>0</v>
      </c>
      <c r="I21" s="152"/>
      <c r="J21" s="146">
        <v>705</v>
      </c>
      <c r="K21" s="153"/>
      <c r="L21" s="131">
        <v>0</v>
      </c>
    </row>
    <row r="22" spans="2:12">
      <c r="B22" s="138"/>
      <c r="C22" s="152" t="s">
        <v>144</v>
      </c>
      <c r="D22" s="152"/>
      <c r="E22" s="152"/>
      <c r="F22" s="131">
        <v>0</v>
      </c>
      <c r="G22" s="135"/>
      <c r="H22" s="135">
        <v>4362</v>
      </c>
      <c r="I22" s="152"/>
      <c r="J22" s="131">
        <v>0</v>
      </c>
      <c r="K22" s="153"/>
      <c r="L22" s="154">
        <v>4362</v>
      </c>
    </row>
    <row r="23" spans="2:12">
      <c r="B23" s="138"/>
      <c r="C23" s="152" t="s">
        <v>145</v>
      </c>
      <c r="D23" s="152"/>
      <c r="E23" s="152"/>
      <c r="F23" s="146">
        <v>-42768</v>
      </c>
      <c r="G23" s="135"/>
      <c r="H23" s="131">
        <v>0</v>
      </c>
      <c r="I23" s="135"/>
      <c r="J23" s="131">
        <v>0</v>
      </c>
      <c r="K23" s="135"/>
      <c r="L23" s="131">
        <v>0</v>
      </c>
    </row>
    <row r="24" spans="2:12">
      <c r="B24" s="138"/>
      <c r="C24" s="152" t="s">
        <v>146</v>
      </c>
      <c r="D24" s="152"/>
      <c r="E24" s="152"/>
      <c r="F24" s="135">
        <v>0</v>
      </c>
      <c r="G24" s="135"/>
      <c r="H24" s="146">
        <v>12750</v>
      </c>
      <c r="I24" s="135"/>
      <c r="J24" s="131">
        <v>0</v>
      </c>
      <c r="K24" s="135"/>
      <c r="L24" s="131">
        <v>0</v>
      </c>
    </row>
    <row r="25" spans="2:12">
      <c r="B25" s="138"/>
      <c r="C25" s="152" t="s">
        <v>147</v>
      </c>
      <c r="E25" s="153"/>
      <c r="F25" s="135">
        <v>-1193</v>
      </c>
      <c r="G25" s="135"/>
      <c r="H25" s="135">
        <v>-2289</v>
      </c>
      <c r="I25" s="153"/>
      <c r="J25" s="135">
        <v>-7827</v>
      </c>
      <c r="K25" s="153"/>
      <c r="L25" s="135">
        <v>-4385</v>
      </c>
    </row>
    <row r="26" spans="2:12">
      <c r="B26" s="138"/>
      <c r="C26" s="152" t="s">
        <v>148</v>
      </c>
      <c r="D26" s="152"/>
      <c r="E26" s="152"/>
      <c r="F26" s="134">
        <v>8551</v>
      </c>
      <c r="G26" s="134"/>
      <c r="H26" s="146">
        <v>14235</v>
      </c>
      <c r="I26" s="155"/>
      <c r="J26" s="134">
        <v>6423</v>
      </c>
      <c r="K26" s="156"/>
      <c r="L26" s="146">
        <v>14235</v>
      </c>
    </row>
    <row r="27" spans="2:12">
      <c r="B27" s="138"/>
      <c r="C27" s="152" t="s">
        <v>149</v>
      </c>
      <c r="D27" s="152"/>
      <c r="E27" s="152"/>
      <c r="F27" s="157">
        <v>4140</v>
      </c>
      <c r="G27" s="134"/>
      <c r="H27" s="36">
        <v>0</v>
      </c>
      <c r="I27" s="155"/>
      <c r="J27" s="36">
        <v>0</v>
      </c>
      <c r="K27" s="156"/>
      <c r="L27" s="36">
        <v>0</v>
      </c>
    </row>
    <row r="28" spans="2:12">
      <c r="B28" s="150" t="s">
        <v>150</v>
      </c>
      <c r="C28" s="150"/>
      <c r="D28" s="150"/>
      <c r="E28" s="151"/>
      <c r="F28" s="146"/>
      <c r="G28" s="146"/>
      <c r="H28" s="146"/>
      <c r="I28" s="151"/>
      <c r="J28" s="146"/>
      <c r="K28" s="151"/>
      <c r="L28" s="134"/>
    </row>
    <row r="29" spans="2:12">
      <c r="B29" s="138"/>
      <c r="C29" s="150" t="s">
        <v>151</v>
      </c>
      <c r="E29" s="151"/>
      <c r="F29" s="146">
        <f>SUM(F10:F27)</f>
        <v>118503</v>
      </c>
      <c r="G29" s="146"/>
      <c r="H29" s="146">
        <f>SUM(H10:H27)</f>
        <v>22240</v>
      </c>
      <c r="I29" s="151"/>
      <c r="J29" s="146">
        <f>SUM(J10:J27)</f>
        <v>-5093</v>
      </c>
      <c r="K29" s="151"/>
      <c r="L29" s="146">
        <f>SUM(L10:L27)</f>
        <v>19743</v>
      </c>
    </row>
    <row r="30" spans="2:12" ht="9" customHeight="1">
      <c r="B30" s="150"/>
      <c r="C30" s="150"/>
      <c r="E30" s="151"/>
      <c r="F30" s="146"/>
      <c r="G30" s="146"/>
      <c r="H30" s="146"/>
      <c r="I30" s="151"/>
      <c r="J30" s="146"/>
      <c r="K30" s="151"/>
      <c r="L30" s="134"/>
    </row>
    <row r="31" spans="2:12">
      <c r="B31" s="150" t="s">
        <v>152</v>
      </c>
      <c r="C31" s="150"/>
      <c r="E31" s="151"/>
      <c r="F31" s="146"/>
      <c r="G31" s="146"/>
      <c r="H31" s="146"/>
      <c r="I31" s="151"/>
      <c r="J31" s="146"/>
      <c r="K31" s="151"/>
      <c r="L31" s="134"/>
    </row>
    <row r="32" spans="2:12">
      <c r="B32" s="138"/>
      <c r="C32" s="137" t="s">
        <v>153</v>
      </c>
      <c r="E32" s="158"/>
      <c r="F32" s="135">
        <v>64287</v>
      </c>
      <c r="G32" s="146"/>
      <c r="H32" s="135">
        <v>-86419</v>
      </c>
      <c r="I32" s="158"/>
      <c r="J32" s="135">
        <v>36720</v>
      </c>
      <c r="K32" s="135"/>
      <c r="L32" s="135">
        <v>20484</v>
      </c>
    </row>
    <row r="33" spans="2:12">
      <c r="B33" s="138"/>
      <c r="C33" s="137" t="s">
        <v>154</v>
      </c>
      <c r="E33" s="158"/>
      <c r="F33" s="135">
        <v>7561</v>
      </c>
      <c r="G33" s="146"/>
      <c r="H33" s="135">
        <v>-255</v>
      </c>
      <c r="I33" s="158"/>
      <c r="J33" s="135">
        <v>-2284</v>
      </c>
      <c r="K33" s="135"/>
      <c r="L33" s="135">
        <v>-255</v>
      </c>
    </row>
    <row r="34" spans="2:12">
      <c r="B34" s="138"/>
      <c r="C34" s="137" t="s">
        <v>155</v>
      </c>
      <c r="E34" s="158"/>
      <c r="F34" s="135">
        <v>-743</v>
      </c>
      <c r="G34" s="146"/>
      <c r="H34" s="135">
        <v>-279</v>
      </c>
      <c r="I34" s="158"/>
      <c r="J34" s="135">
        <v>7955</v>
      </c>
      <c r="K34" s="135"/>
      <c r="L34" s="135">
        <v>-10279</v>
      </c>
    </row>
    <row r="35" spans="2:12">
      <c r="B35" s="138"/>
      <c r="C35" s="137" t="s">
        <v>156</v>
      </c>
      <c r="E35" s="158"/>
      <c r="F35" s="135">
        <v>-81718</v>
      </c>
      <c r="G35" s="146"/>
      <c r="H35" s="135">
        <v>-7210</v>
      </c>
      <c r="I35" s="158"/>
      <c r="J35" s="135">
        <v>-28877</v>
      </c>
      <c r="K35" s="135"/>
      <c r="L35" s="135">
        <v>-11259</v>
      </c>
    </row>
    <row r="36" spans="2:12">
      <c r="B36" s="138"/>
      <c r="C36" s="138" t="s">
        <v>157</v>
      </c>
      <c r="E36" s="158"/>
      <c r="F36" s="159">
        <f>654</f>
        <v>654</v>
      </c>
      <c r="G36" s="135"/>
      <c r="H36" s="146">
        <v>574</v>
      </c>
      <c r="I36" s="158"/>
      <c r="J36" s="146">
        <v>791</v>
      </c>
      <c r="K36" s="135"/>
      <c r="L36" s="146">
        <v>574</v>
      </c>
    </row>
    <row r="37" spans="2:12">
      <c r="B37" s="138"/>
      <c r="C37" s="138" t="s">
        <v>158</v>
      </c>
      <c r="D37" s="160"/>
      <c r="E37" s="161"/>
      <c r="F37" s="157">
        <v>2882</v>
      </c>
      <c r="G37" s="134"/>
      <c r="H37" s="162">
        <v>176</v>
      </c>
      <c r="I37" s="155"/>
      <c r="J37" s="157">
        <v>-68</v>
      </c>
      <c r="K37" s="156"/>
      <c r="L37" s="162">
        <v>176</v>
      </c>
    </row>
    <row r="38" spans="2:12">
      <c r="B38" s="163" t="s">
        <v>159</v>
      </c>
      <c r="C38" s="138"/>
      <c r="E38" s="155"/>
      <c r="F38" s="164">
        <f>SUM(F29:F37)</f>
        <v>111426</v>
      </c>
      <c r="G38" s="164"/>
      <c r="H38" s="164">
        <f>SUM(H29:H37)</f>
        <v>-71173</v>
      </c>
      <c r="I38" s="155"/>
      <c r="J38" s="164">
        <f>SUM(J29:J37)</f>
        <v>9144</v>
      </c>
      <c r="K38" s="156"/>
      <c r="L38" s="164">
        <f>SUM(L29:L37)</f>
        <v>19184</v>
      </c>
    </row>
    <row r="39" spans="2:12" ht="12" customHeight="1">
      <c r="B39" s="163"/>
      <c r="C39" s="138"/>
      <c r="E39" s="155"/>
      <c r="F39" s="164"/>
      <c r="G39" s="164"/>
      <c r="H39" s="164"/>
      <c r="I39" s="155"/>
      <c r="J39" s="164"/>
      <c r="K39" s="156"/>
      <c r="L39" s="164"/>
    </row>
    <row r="40" spans="2:12">
      <c r="B40" s="138"/>
      <c r="C40" s="165" t="s">
        <v>160</v>
      </c>
      <c r="E40" s="155"/>
      <c r="F40" s="131">
        <v>0</v>
      </c>
      <c r="G40" s="135"/>
      <c r="H40" s="146">
        <v>779</v>
      </c>
      <c r="I40" s="155"/>
      <c r="J40" s="131">
        <v>0</v>
      </c>
      <c r="K40" s="156"/>
      <c r="L40" s="146">
        <v>779</v>
      </c>
    </row>
    <row r="41" spans="2:12">
      <c r="B41" s="138"/>
      <c r="C41" s="165" t="s">
        <v>161</v>
      </c>
      <c r="E41" s="155"/>
      <c r="F41" s="135">
        <v>-760</v>
      </c>
      <c r="G41" s="135"/>
      <c r="H41" s="161">
        <v>-112</v>
      </c>
      <c r="I41" s="155"/>
      <c r="J41" s="135">
        <v>-763</v>
      </c>
      <c r="K41" s="156"/>
      <c r="L41" s="161">
        <v>-112</v>
      </c>
    </row>
    <row r="42" spans="2:12">
      <c r="B42" s="138"/>
      <c r="C42" s="138" t="s">
        <v>149</v>
      </c>
      <c r="E42" s="155"/>
      <c r="F42" s="134">
        <v>1948</v>
      </c>
      <c r="G42" s="134"/>
      <c r="H42" s="134">
        <v>-5631</v>
      </c>
      <c r="I42" s="155"/>
      <c r="J42" s="134">
        <v>5337</v>
      </c>
      <c r="K42" s="156"/>
      <c r="L42" s="161">
        <v>-5337</v>
      </c>
    </row>
    <row r="43" spans="2:12">
      <c r="B43" s="149" t="s">
        <v>162</v>
      </c>
      <c r="C43" s="138"/>
      <c r="E43" s="155"/>
      <c r="F43" s="166">
        <f>SUM(F38:F42)</f>
        <v>112614</v>
      </c>
      <c r="G43" s="167"/>
      <c r="H43" s="166">
        <f>SUM(H38:H42)</f>
        <v>-76137</v>
      </c>
      <c r="I43" s="155"/>
      <c r="J43" s="166">
        <f>SUM(J38:J42)</f>
        <v>13718</v>
      </c>
      <c r="K43" s="156"/>
      <c r="L43" s="166">
        <f>SUM(L38:L42)</f>
        <v>14514</v>
      </c>
    </row>
    <row r="44" spans="2:12" ht="11.25" customHeight="1">
      <c r="B44" s="149"/>
      <c r="C44" s="138"/>
      <c r="E44" s="155"/>
      <c r="F44" s="164"/>
      <c r="G44" s="164"/>
      <c r="H44" s="164"/>
      <c r="I44" s="155"/>
      <c r="J44" s="164"/>
      <c r="K44" s="156"/>
      <c r="L44" s="164"/>
    </row>
    <row r="45" spans="2:12">
      <c r="B45" s="168" t="s">
        <v>163</v>
      </c>
      <c r="C45" s="168"/>
      <c r="D45" s="169"/>
      <c r="E45" s="170"/>
      <c r="F45" s="171"/>
      <c r="G45" s="171"/>
      <c r="H45" s="171"/>
      <c r="I45" s="170"/>
      <c r="J45" s="171"/>
      <c r="K45" s="172"/>
      <c r="L45" s="171"/>
    </row>
    <row r="46" spans="2:12">
      <c r="B46" s="168"/>
      <c r="C46" s="168"/>
      <c r="D46" s="169"/>
      <c r="E46" s="170"/>
      <c r="F46" s="171"/>
      <c r="G46" s="171"/>
      <c r="H46" s="171"/>
      <c r="I46" s="170"/>
      <c r="J46" s="171"/>
      <c r="K46" s="172"/>
      <c r="L46" s="171"/>
    </row>
    <row r="47" spans="2:12">
      <c r="B47" s="168"/>
      <c r="C47" s="14" t="s">
        <v>202</v>
      </c>
      <c r="D47" s="169"/>
      <c r="E47" s="170"/>
      <c r="F47" s="171"/>
      <c r="G47" s="171"/>
      <c r="H47" s="171"/>
      <c r="I47" s="139"/>
      <c r="J47" s="14" t="s">
        <v>203</v>
      </c>
      <c r="K47" s="172"/>
      <c r="L47" s="171"/>
    </row>
    <row r="48" spans="2:12">
      <c r="B48" s="168"/>
      <c r="C48" s="14" t="s">
        <v>201</v>
      </c>
      <c r="D48" s="169"/>
      <c r="E48" s="170"/>
      <c r="F48" s="171"/>
      <c r="G48" s="171"/>
      <c r="H48" s="171"/>
      <c r="I48" s="139"/>
      <c r="J48" s="14" t="s">
        <v>204</v>
      </c>
      <c r="K48" s="172"/>
      <c r="L48" s="171"/>
    </row>
    <row r="49" spans="2:12">
      <c r="B49" s="208" t="s">
        <v>164</v>
      </c>
      <c r="C49" s="208"/>
      <c r="D49" s="208"/>
      <c r="E49" s="208"/>
      <c r="F49" s="208"/>
      <c r="G49" s="208"/>
      <c r="H49" s="208"/>
      <c r="I49" s="208"/>
      <c r="J49" s="208"/>
      <c r="K49" s="208"/>
      <c r="L49" s="208"/>
    </row>
    <row r="50" spans="2:12">
      <c r="B50" s="208" t="s">
        <v>0</v>
      </c>
      <c r="C50" s="208"/>
      <c r="D50" s="208"/>
      <c r="E50" s="208"/>
      <c r="F50" s="208"/>
      <c r="G50" s="208"/>
      <c r="H50" s="208"/>
      <c r="I50" s="208"/>
      <c r="J50" s="208"/>
      <c r="K50" s="208"/>
      <c r="L50" s="208"/>
    </row>
    <row r="51" spans="2:12">
      <c r="B51" s="209" t="s">
        <v>133</v>
      </c>
      <c r="C51" s="209"/>
      <c r="D51" s="209"/>
      <c r="E51" s="209"/>
      <c r="F51" s="209"/>
      <c r="G51" s="209"/>
      <c r="H51" s="209"/>
      <c r="I51" s="209"/>
      <c r="J51" s="209"/>
      <c r="K51" s="209"/>
      <c r="L51" s="209"/>
    </row>
    <row r="52" spans="2:12">
      <c r="B52" s="208" t="s">
        <v>63</v>
      </c>
      <c r="C52" s="208"/>
      <c r="D52" s="208"/>
      <c r="E52" s="208"/>
      <c r="F52" s="208"/>
      <c r="G52" s="208"/>
      <c r="H52" s="208"/>
      <c r="I52" s="208"/>
      <c r="J52" s="208"/>
      <c r="K52" s="208"/>
      <c r="L52" s="208"/>
    </row>
    <row r="53" spans="2:12" ht="11.25" customHeight="1">
      <c r="B53" s="140"/>
      <c r="C53" s="140"/>
      <c r="D53" s="140"/>
      <c r="E53" s="140"/>
      <c r="F53" s="140"/>
      <c r="G53" s="140"/>
      <c r="H53" s="140"/>
      <c r="I53" s="140"/>
      <c r="J53" s="140"/>
      <c r="K53" s="140"/>
      <c r="L53" s="140"/>
    </row>
    <row r="54" spans="2:12">
      <c r="B54" s="141"/>
      <c r="C54" s="141"/>
      <c r="F54" s="210" t="s">
        <v>3</v>
      </c>
      <c r="G54" s="210"/>
      <c r="H54" s="210"/>
      <c r="I54" s="210"/>
      <c r="J54" s="210"/>
      <c r="K54" s="210"/>
      <c r="L54" s="210"/>
    </row>
    <row r="55" spans="2:12">
      <c r="B55" s="141"/>
      <c r="C55" s="141"/>
      <c r="F55" s="211" t="s">
        <v>4</v>
      </c>
      <c r="G55" s="211"/>
      <c r="H55" s="211"/>
      <c r="J55" s="210" t="s">
        <v>5</v>
      </c>
      <c r="K55" s="210"/>
      <c r="L55" s="210"/>
    </row>
    <row r="56" spans="2:12">
      <c r="B56" s="141"/>
      <c r="C56" s="141"/>
      <c r="D56" s="142" t="s">
        <v>7</v>
      </c>
      <c r="F56" s="144">
        <v>2564</v>
      </c>
      <c r="G56" s="145"/>
      <c r="H56" s="144">
        <v>2563</v>
      </c>
      <c r="I56" s="146"/>
      <c r="J56" s="147">
        <v>2564</v>
      </c>
      <c r="K56" s="148"/>
      <c r="L56" s="147">
        <v>2563</v>
      </c>
    </row>
    <row r="57" spans="2:12">
      <c r="B57" s="149" t="s">
        <v>165</v>
      </c>
      <c r="C57" s="149"/>
      <c r="D57" s="173"/>
      <c r="E57" s="174"/>
      <c r="F57" s="174"/>
      <c r="G57" s="174"/>
      <c r="H57" s="174"/>
      <c r="I57" s="174"/>
      <c r="J57" s="174"/>
      <c r="K57" s="174"/>
      <c r="L57" s="174"/>
    </row>
    <row r="58" spans="2:12">
      <c r="B58" s="138"/>
      <c r="C58" s="138" t="s">
        <v>166</v>
      </c>
      <c r="D58" s="160"/>
      <c r="E58" s="161"/>
      <c r="F58" s="136">
        <v>160</v>
      </c>
      <c r="G58" s="134"/>
      <c r="H58" s="136">
        <v>1915</v>
      </c>
      <c r="I58" s="161"/>
      <c r="J58" s="136">
        <v>160</v>
      </c>
      <c r="K58" s="161"/>
      <c r="L58" s="136">
        <v>3361</v>
      </c>
    </row>
    <row r="59" spans="2:12">
      <c r="B59" s="138"/>
      <c r="C59" s="138" t="s">
        <v>167</v>
      </c>
      <c r="D59" s="160"/>
      <c r="E59" s="161"/>
      <c r="F59" s="134">
        <v>100195</v>
      </c>
      <c r="G59" s="134"/>
      <c r="H59" s="136">
        <v>150357</v>
      </c>
      <c r="I59" s="161"/>
      <c r="J59" s="134">
        <v>100195</v>
      </c>
      <c r="K59" s="161"/>
      <c r="L59" s="136">
        <v>150357</v>
      </c>
    </row>
    <row r="60" spans="2:12">
      <c r="B60" s="138"/>
      <c r="C60" s="138" t="s">
        <v>168</v>
      </c>
      <c r="D60" s="160"/>
      <c r="E60" s="161"/>
      <c r="F60" s="134">
        <v>15000</v>
      </c>
      <c r="G60" s="134"/>
      <c r="H60" s="131">
        <v>0</v>
      </c>
      <c r="I60" s="161"/>
      <c r="J60" s="134">
        <v>15000</v>
      </c>
      <c r="K60" s="161"/>
      <c r="L60" s="131">
        <v>0</v>
      </c>
    </row>
    <row r="61" spans="2:12">
      <c r="B61" s="138"/>
      <c r="C61" s="138" t="s">
        <v>169</v>
      </c>
      <c r="D61" s="160"/>
      <c r="E61" s="161"/>
      <c r="F61" s="134">
        <v>46847</v>
      </c>
      <c r="G61" s="134"/>
      <c r="H61" s="134">
        <v>-7771</v>
      </c>
      <c r="I61" s="161"/>
      <c r="J61" s="134">
        <v>47133</v>
      </c>
      <c r="K61" s="161"/>
      <c r="L61" s="134">
        <v>-7771</v>
      </c>
    </row>
    <row r="62" spans="2:12">
      <c r="B62" s="138"/>
      <c r="C62" s="138" t="s">
        <v>170</v>
      </c>
      <c r="D62" s="160"/>
      <c r="E62" s="161"/>
      <c r="F62" s="131">
        <v>0</v>
      </c>
      <c r="G62" s="134"/>
      <c r="H62" s="131">
        <v>0</v>
      </c>
      <c r="I62" s="161"/>
      <c r="J62" s="131">
        <v>0</v>
      </c>
      <c r="K62" s="161"/>
      <c r="L62" s="134">
        <v>-10000</v>
      </c>
    </row>
    <row r="63" spans="2:12">
      <c r="B63" s="138"/>
      <c r="C63" s="138" t="s">
        <v>171</v>
      </c>
      <c r="D63" s="160"/>
      <c r="E63" s="161"/>
      <c r="F63" s="131">
        <v>0</v>
      </c>
      <c r="G63" s="134"/>
      <c r="H63" s="131">
        <v>0</v>
      </c>
      <c r="I63" s="161"/>
      <c r="J63" s="134">
        <v>-129999.70000000001</v>
      </c>
      <c r="K63" s="161"/>
      <c r="L63" s="131">
        <v>0</v>
      </c>
    </row>
    <row r="64" spans="2:12">
      <c r="B64" s="138"/>
      <c r="C64" s="138" t="s">
        <v>172</v>
      </c>
      <c r="D64" s="160"/>
      <c r="E64" s="161"/>
      <c r="F64" s="134">
        <v>-180400</v>
      </c>
      <c r="G64" s="134"/>
      <c r="H64" s="131">
        <v>0</v>
      </c>
      <c r="I64" s="161"/>
      <c r="J64" s="134">
        <v>-60400</v>
      </c>
      <c r="K64" s="161"/>
      <c r="L64" s="131">
        <v>0</v>
      </c>
    </row>
    <row r="65" spans="2:12">
      <c r="B65" s="138"/>
      <c r="C65" s="133" t="s">
        <v>173</v>
      </c>
      <c r="D65" s="160"/>
      <c r="E65" s="161"/>
      <c r="F65" s="131">
        <v>0</v>
      </c>
      <c r="G65" s="134"/>
      <c r="H65" s="131">
        <v>0</v>
      </c>
      <c r="I65" s="161"/>
      <c r="J65" s="134">
        <v>-35696</v>
      </c>
      <c r="K65" s="161"/>
      <c r="L65" s="134">
        <v>-72200</v>
      </c>
    </row>
    <row r="66" spans="2:12">
      <c r="B66" s="138"/>
      <c r="C66" s="138" t="s">
        <v>174</v>
      </c>
      <c r="D66" s="160"/>
      <c r="E66" s="161"/>
      <c r="F66" s="134">
        <v>-58178</v>
      </c>
      <c r="G66" s="134"/>
      <c r="H66" s="134">
        <v>-101464</v>
      </c>
      <c r="I66" s="161"/>
      <c r="J66" s="134">
        <v>-22164</v>
      </c>
      <c r="K66" s="161"/>
      <c r="L66" s="158">
        <v>-101464</v>
      </c>
    </row>
    <row r="67" spans="2:12">
      <c r="B67" s="138"/>
      <c r="C67" s="133" t="s">
        <v>175</v>
      </c>
      <c r="D67" s="160"/>
      <c r="E67" s="161"/>
      <c r="F67" s="134">
        <v>2438</v>
      </c>
      <c r="G67" s="134"/>
      <c r="H67" s="131">
        <v>0</v>
      </c>
      <c r="I67" s="161"/>
      <c r="J67" s="131">
        <v>0</v>
      </c>
      <c r="K67" s="161"/>
      <c r="L67" s="131">
        <v>0</v>
      </c>
    </row>
    <row r="68" spans="2:12">
      <c r="B68" s="138"/>
      <c r="C68" s="138" t="s">
        <v>176</v>
      </c>
      <c r="D68" s="160"/>
      <c r="E68" s="161"/>
      <c r="F68" s="134">
        <v>-342250</v>
      </c>
      <c r="G68" s="134"/>
      <c r="H68" s="131">
        <v>0</v>
      </c>
      <c r="I68" s="161"/>
      <c r="J68" s="134">
        <v>-342250</v>
      </c>
      <c r="K68" s="161"/>
      <c r="L68" s="131">
        <v>0</v>
      </c>
    </row>
    <row r="69" spans="2:12">
      <c r="B69" s="138"/>
      <c r="C69" s="137" t="s">
        <v>177</v>
      </c>
      <c r="D69" s="160"/>
      <c r="E69" s="161"/>
      <c r="F69" s="131">
        <v>0</v>
      </c>
      <c r="G69" s="134"/>
      <c r="H69" s="134">
        <v>-125000</v>
      </c>
      <c r="I69" s="161"/>
      <c r="J69" s="131">
        <v>0</v>
      </c>
      <c r="K69" s="161"/>
      <c r="L69" s="176">
        <v>-125000</v>
      </c>
    </row>
    <row r="70" spans="2:12">
      <c r="B70" s="138"/>
      <c r="C70" s="137" t="s">
        <v>178</v>
      </c>
      <c r="D70" s="160"/>
      <c r="E70" s="161"/>
      <c r="F70" s="134">
        <v>-121132</v>
      </c>
      <c r="G70" s="134"/>
      <c r="H70" s="134">
        <v>-7866</v>
      </c>
      <c r="I70" s="161"/>
      <c r="J70" s="134">
        <v>-3238</v>
      </c>
      <c r="K70" s="161"/>
      <c r="L70" s="134">
        <v>-7866</v>
      </c>
    </row>
    <row r="71" spans="2:12">
      <c r="B71" s="138"/>
      <c r="C71" s="137" t="s">
        <v>214</v>
      </c>
      <c r="D71" s="195"/>
      <c r="E71" s="161"/>
      <c r="F71" s="134"/>
      <c r="G71" s="134"/>
      <c r="H71" s="134"/>
      <c r="I71" s="161"/>
      <c r="J71" s="134"/>
      <c r="K71" s="161"/>
      <c r="L71" s="134"/>
    </row>
    <row r="72" spans="2:12">
      <c r="B72" s="138"/>
      <c r="C72" s="138" t="s">
        <v>179</v>
      </c>
      <c r="D72" s="160"/>
      <c r="E72" s="161"/>
      <c r="F72" s="134">
        <v>279787</v>
      </c>
      <c r="G72" s="134"/>
      <c r="H72" s="134">
        <v>16899</v>
      </c>
      <c r="I72" s="161"/>
      <c r="J72" s="134">
        <v>244607</v>
      </c>
      <c r="K72" s="161"/>
      <c r="L72" s="134">
        <v>16899</v>
      </c>
    </row>
    <row r="73" spans="2:12">
      <c r="B73" s="138"/>
      <c r="C73" s="137" t="s">
        <v>180</v>
      </c>
      <c r="D73" s="160"/>
      <c r="E73" s="161"/>
      <c r="F73" s="36">
        <v>0</v>
      </c>
      <c r="G73" s="134"/>
      <c r="H73" s="134">
        <v>-179</v>
      </c>
      <c r="I73" s="161"/>
      <c r="J73" s="36">
        <v>0</v>
      </c>
      <c r="K73" s="161"/>
      <c r="L73" s="134">
        <v>-179</v>
      </c>
    </row>
    <row r="74" spans="2:12">
      <c r="B74" s="149" t="s">
        <v>181</v>
      </c>
      <c r="C74" s="138"/>
      <c r="D74" s="173"/>
      <c r="E74" s="161"/>
      <c r="F74" s="166">
        <f>SUM(F58:F73)</f>
        <v>-257533</v>
      </c>
      <c r="G74" s="167"/>
      <c r="H74" s="166">
        <f>SUM(H58:H73)</f>
        <v>-73109</v>
      </c>
      <c r="I74" s="161"/>
      <c r="J74" s="166">
        <f>SUM(J58:J73)</f>
        <v>-186652.7</v>
      </c>
      <c r="K74" s="164"/>
      <c r="L74" s="166">
        <f>SUM(L58:L73)</f>
        <v>-153863</v>
      </c>
    </row>
    <row r="75" spans="2:12" ht="8.25" customHeight="1"/>
    <row r="76" spans="2:12">
      <c r="B76" s="149" t="s">
        <v>182</v>
      </c>
      <c r="C76" s="149"/>
      <c r="E76" s="158"/>
      <c r="F76" s="155"/>
      <c r="G76" s="155"/>
      <c r="H76" s="155"/>
      <c r="I76" s="158"/>
      <c r="J76" s="155"/>
      <c r="K76" s="158"/>
      <c r="L76" s="155"/>
    </row>
    <row r="77" spans="2:12">
      <c r="B77" s="138"/>
      <c r="C77" s="137" t="s">
        <v>183</v>
      </c>
      <c r="E77" s="161"/>
      <c r="F77" s="134">
        <v>-8551</v>
      </c>
      <c r="G77" s="134"/>
      <c r="H77" s="134">
        <v>-14389</v>
      </c>
      <c r="I77" s="161"/>
      <c r="J77" s="134">
        <v>-6423</v>
      </c>
      <c r="K77" s="134"/>
      <c r="L77" s="134">
        <v>-14389</v>
      </c>
    </row>
    <row r="78" spans="2:12">
      <c r="B78" s="138"/>
      <c r="C78" s="137" t="s">
        <v>184</v>
      </c>
      <c r="E78" s="158"/>
      <c r="F78" s="134">
        <v>-198697</v>
      </c>
      <c r="G78" s="134"/>
      <c r="H78" s="134">
        <v>-55337</v>
      </c>
      <c r="I78" s="158"/>
      <c r="J78" s="134">
        <v>-189227</v>
      </c>
      <c r="K78" s="134"/>
      <c r="L78" s="134">
        <v>-55337</v>
      </c>
    </row>
    <row r="79" spans="2:12">
      <c r="B79" s="138"/>
      <c r="C79" s="137" t="s">
        <v>185</v>
      </c>
      <c r="E79" s="158"/>
      <c r="F79" s="155">
        <v>363830</v>
      </c>
      <c r="G79" s="134"/>
      <c r="H79" s="131">
        <v>0</v>
      </c>
      <c r="I79" s="158"/>
      <c r="J79" s="155">
        <v>363830</v>
      </c>
      <c r="K79" s="134"/>
      <c r="L79" s="131">
        <v>0</v>
      </c>
    </row>
    <row r="80" spans="2:12">
      <c r="B80" s="138"/>
      <c r="C80" s="137" t="s">
        <v>186</v>
      </c>
      <c r="E80" s="158"/>
      <c r="F80" s="131">
        <v>0</v>
      </c>
      <c r="G80" s="134"/>
      <c r="H80" s="155">
        <v>5515</v>
      </c>
      <c r="I80" s="158"/>
      <c r="J80" s="131">
        <v>0</v>
      </c>
      <c r="K80" s="134"/>
      <c r="L80" s="155">
        <v>5515</v>
      </c>
    </row>
    <row r="81" spans="2:12">
      <c r="B81" s="138"/>
      <c r="C81" s="137" t="s">
        <v>187</v>
      </c>
      <c r="E81" s="158"/>
      <c r="F81" s="134">
        <v>-6161</v>
      </c>
      <c r="G81" s="134"/>
      <c r="H81" s="155">
        <v>-5515</v>
      </c>
      <c r="I81" s="158"/>
      <c r="J81" s="131">
        <v>0</v>
      </c>
      <c r="K81" s="134"/>
      <c r="L81" s="155">
        <v>-5515</v>
      </c>
    </row>
    <row r="82" spans="2:12" ht="11.25" customHeight="1">
      <c r="B82" s="138"/>
      <c r="E82" s="158"/>
      <c r="F82" s="156"/>
      <c r="G82" s="134"/>
      <c r="H82" s="134"/>
      <c r="I82" s="158"/>
      <c r="J82" s="156"/>
      <c r="K82" s="134"/>
      <c r="L82" s="175"/>
    </row>
    <row r="83" spans="2:12">
      <c r="B83" s="149" t="s">
        <v>188</v>
      </c>
      <c r="C83" s="149"/>
      <c r="E83" s="158"/>
      <c r="F83" s="166">
        <f>SUM(F77:F82)</f>
        <v>150421</v>
      </c>
      <c r="G83" s="167"/>
      <c r="H83" s="166">
        <f>SUM(H77:H82)</f>
        <v>-69726</v>
      </c>
      <c r="I83" s="158"/>
      <c r="J83" s="166">
        <f>SUM(J77:J82)</f>
        <v>168180</v>
      </c>
      <c r="K83" s="178"/>
      <c r="L83" s="166">
        <f>SUM(L77:L82)</f>
        <v>-69726</v>
      </c>
    </row>
    <row r="84" spans="2:12" ht="9.75" customHeight="1">
      <c r="B84" s="149"/>
      <c r="C84" s="149"/>
      <c r="E84" s="158"/>
      <c r="F84" s="155"/>
      <c r="G84" s="155"/>
      <c r="H84" s="155"/>
      <c r="I84" s="158"/>
      <c r="J84" s="155"/>
      <c r="K84" s="158"/>
      <c r="L84" s="155"/>
    </row>
    <row r="85" spans="2:12">
      <c r="B85" s="149" t="s">
        <v>189</v>
      </c>
      <c r="C85" s="149"/>
      <c r="E85" s="146"/>
      <c r="F85" s="167">
        <f>F83+F74+F43</f>
        <v>5502</v>
      </c>
      <c r="G85" s="167"/>
      <c r="H85" s="167">
        <v>-218972</v>
      </c>
      <c r="I85" s="146"/>
      <c r="J85" s="167">
        <v>-4755</v>
      </c>
      <c r="K85" s="167"/>
      <c r="L85" s="167">
        <v>-209075</v>
      </c>
    </row>
    <row r="86" spans="2:12">
      <c r="B86" s="137" t="s">
        <v>210</v>
      </c>
      <c r="D86" s="173"/>
      <c r="E86" s="158"/>
      <c r="F86" s="134">
        <v>6394</v>
      </c>
      <c r="G86" s="134"/>
      <c r="H86" s="134">
        <v>225361</v>
      </c>
      <c r="I86" s="158"/>
      <c r="J86" s="134">
        <v>6329</v>
      </c>
      <c r="K86" s="158"/>
      <c r="L86" s="146">
        <v>215399</v>
      </c>
    </row>
    <row r="87" spans="2:12">
      <c r="B87" s="137" t="s">
        <v>190</v>
      </c>
      <c r="C87" s="149"/>
      <c r="E87" s="146"/>
      <c r="F87" s="134">
        <v>7809</v>
      </c>
      <c r="G87" s="167"/>
      <c r="H87" s="131">
        <v>0</v>
      </c>
      <c r="I87" s="146"/>
      <c r="J87" s="131">
        <v>0</v>
      </c>
      <c r="K87" s="131"/>
      <c r="L87" s="131">
        <v>0</v>
      </c>
    </row>
    <row r="88" spans="2:12">
      <c r="B88" s="137" t="s">
        <v>191</v>
      </c>
      <c r="D88" s="173"/>
      <c r="E88" s="158"/>
      <c r="F88" s="131">
        <v>0</v>
      </c>
      <c r="G88" s="134"/>
      <c r="H88" s="134">
        <v>5</v>
      </c>
      <c r="I88" s="158"/>
      <c r="J88" s="131">
        <v>0</v>
      </c>
      <c r="K88" s="158"/>
      <c r="L88" s="134">
        <v>5</v>
      </c>
    </row>
    <row r="89" spans="2:12" ht="24" thickBot="1">
      <c r="B89" s="149" t="s">
        <v>192</v>
      </c>
      <c r="C89" s="149"/>
      <c r="D89" s="173"/>
      <c r="E89" s="158"/>
      <c r="F89" s="179">
        <f>SUM(F85:F88)</f>
        <v>19705</v>
      </c>
      <c r="G89" s="167"/>
      <c r="H89" s="179">
        <f>SUM(H85:H88)</f>
        <v>6394</v>
      </c>
      <c r="I89" s="158"/>
      <c r="J89" s="179">
        <f>SUM(J85:J88)</f>
        <v>1574</v>
      </c>
      <c r="K89" s="178"/>
      <c r="L89" s="179">
        <f>SUM(L85:L88)</f>
        <v>6329</v>
      </c>
    </row>
    <row r="90" spans="2:12" ht="9" customHeight="1" thickTop="1"/>
    <row r="91" spans="2:12" ht="24" customHeight="1">
      <c r="B91" s="168" t="s">
        <v>163</v>
      </c>
    </row>
    <row r="92" spans="2:12" ht="24" customHeight="1"/>
    <row r="93" spans="2:12" ht="24" customHeight="1"/>
    <row r="94" spans="2:12" ht="24" customHeight="1"/>
    <row r="95" spans="2:12">
      <c r="B95" s="168"/>
      <c r="C95" s="14" t="s">
        <v>202</v>
      </c>
      <c r="D95" s="169"/>
      <c r="E95" s="170"/>
      <c r="F95" s="171"/>
      <c r="G95" s="171"/>
      <c r="H95" s="171"/>
      <c r="I95" s="139"/>
      <c r="J95" s="14" t="s">
        <v>203</v>
      </c>
      <c r="K95" s="172"/>
      <c r="L95" s="171"/>
    </row>
    <row r="96" spans="2:12">
      <c r="B96" s="168"/>
      <c r="C96" s="14" t="s">
        <v>201</v>
      </c>
      <c r="D96" s="169"/>
      <c r="E96" s="170"/>
      <c r="F96" s="171"/>
      <c r="G96" s="171"/>
      <c r="H96" s="171"/>
      <c r="I96" s="139"/>
      <c r="J96" s="14" t="s">
        <v>204</v>
      </c>
      <c r="K96" s="172"/>
      <c r="L96" s="171"/>
    </row>
    <row r="97" spans="2:12">
      <c r="B97" s="168"/>
      <c r="C97" s="14"/>
      <c r="D97" s="169"/>
      <c r="E97" s="170"/>
      <c r="F97" s="171"/>
      <c r="G97" s="171"/>
      <c r="H97" s="171"/>
      <c r="I97" s="139"/>
      <c r="J97" s="14"/>
      <c r="K97" s="172"/>
      <c r="L97" s="171"/>
    </row>
    <row r="98" spans="2:12">
      <c r="B98" s="207" t="s">
        <v>198</v>
      </c>
      <c r="C98" s="207"/>
      <c r="D98" s="207"/>
      <c r="E98" s="207"/>
      <c r="F98" s="207"/>
      <c r="G98" s="207"/>
      <c r="H98" s="207"/>
      <c r="I98" s="207"/>
      <c r="J98" s="207"/>
      <c r="K98" s="207"/>
      <c r="L98" s="207"/>
    </row>
    <row r="99" spans="2:12">
      <c r="B99" s="208" t="s">
        <v>0</v>
      </c>
      <c r="C99" s="208"/>
      <c r="D99" s="208"/>
      <c r="E99" s="208"/>
      <c r="F99" s="208"/>
      <c r="G99" s="208"/>
      <c r="H99" s="208"/>
      <c r="I99" s="208"/>
      <c r="J99" s="208"/>
      <c r="K99" s="208"/>
      <c r="L99" s="208"/>
    </row>
    <row r="100" spans="2:12">
      <c r="B100" s="209" t="s">
        <v>133</v>
      </c>
      <c r="C100" s="209"/>
      <c r="D100" s="209"/>
      <c r="E100" s="209"/>
      <c r="F100" s="209"/>
      <c r="G100" s="209"/>
      <c r="H100" s="209"/>
      <c r="I100" s="209"/>
      <c r="J100" s="209"/>
      <c r="K100" s="209"/>
      <c r="L100" s="209"/>
    </row>
    <row r="101" spans="2:12">
      <c r="B101" s="208" t="s">
        <v>63</v>
      </c>
      <c r="C101" s="208"/>
      <c r="D101" s="208"/>
      <c r="E101" s="208"/>
      <c r="F101" s="208"/>
      <c r="G101" s="208"/>
      <c r="H101" s="208"/>
      <c r="I101" s="208"/>
      <c r="J101" s="208"/>
      <c r="K101" s="208"/>
      <c r="L101" s="208"/>
    </row>
    <row r="102" spans="2:12" ht="11.25" customHeight="1">
      <c r="B102" s="140"/>
      <c r="C102" s="140"/>
      <c r="D102" s="140"/>
      <c r="E102" s="140"/>
      <c r="F102" s="140"/>
      <c r="G102" s="140"/>
      <c r="H102" s="140"/>
      <c r="I102" s="140"/>
      <c r="J102" s="140"/>
      <c r="K102" s="140"/>
      <c r="L102" s="140"/>
    </row>
    <row r="103" spans="2:12">
      <c r="B103" s="141"/>
      <c r="C103" s="141"/>
      <c r="F103" s="210" t="s">
        <v>3</v>
      </c>
      <c r="G103" s="210"/>
      <c r="H103" s="210"/>
      <c r="I103" s="210"/>
      <c r="J103" s="210"/>
      <c r="K103" s="210"/>
      <c r="L103" s="210"/>
    </row>
    <row r="104" spans="2:12">
      <c r="B104" s="141"/>
      <c r="C104" s="141"/>
      <c r="F104" s="211" t="s">
        <v>4</v>
      </c>
      <c r="G104" s="211"/>
      <c r="H104" s="211"/>
      <c r="J104" s="210" t="s">
        <v>5</v>
      </c>
      <c r="K104" s="210"/>
      <c r="L104" s="210"/>
    </row>
    <row r="105" spans="2:12">
      <c r="B105" s="141"/>
      <c r="C105" s="141"/>
      <c r="D105" s="142" t="s">
        <v>7</v>
      </c>
      <c r="F105" s="144">
        <v>2564</v>
      </c>
      <c r="G105" s="145"/>
      <c r="H105" s="144">
        <v>2563</v>
      </c>
      <c r="I105" s="146"/>
      <c r="J105" s="147">
        <v>2564</v>
      </c>
      <c r="K105" s="148"/>
      <c r="L105" s="147">
        <v>2563</v>
      </c>
    </row>
    <row r="106" spans="2:12">
      <c r="B106" s="149" t="s">
        <v>193</v>
      </c>
      <c r="C106" s="149"/>
      <c r="D106" s="139"/>
      <c r="E106" s="139"/>
      <c r="F106" s="139"/>
      <c r="G106" s="139"/>
      <c r="H106" s="139"/>
      <c r="I106" s="139"/>
      <c r="J106" s="139"/>
      <c r="K106" s="139"/>
      <c r="L106" s="151"/>
    </row>
    <row r="107" spans="2:12">
      <c r="B107" s="138" t="s">
        <v>194</v>
      </c>
      <c r="C107" s="138"/>
      <c r="D107" s="173"/>
      <c r="F107" s="131">
        <v>0</v>
      </c>
      <c r="G107" s="180"/>
      <c r="H107" s="158">
        <v>-30731</v>
      </c>
      <c r="J107" s="131">
        <v>0</v>
      </c>
      <c r="L107" s="158">
        <v>-30731</v>
      </c>
    </row>
    <row r="108" spans="2:12">
      <c r="B108" s="138" t="s">
        <v>195</v>
      </c>
      <c r="C108" s="138"/>
      <c r="F108" s="181">
        <v>-160465</v>
      </c>
      <c r="G108" s="181"/>
      <c r="H108" s="131">
        <v>0</v>
      </c>
      <c r="J108" s="181">
        <v>-160465</v>
      </c>
      <c r="L108" s="131">
        <v>0</v>
      </c>
    </row>
    <row r="109" spans="2:12">
      <c r="B109" s="138" t="s">
        <v>196</v>
      </c>
      <c r="C109" s="138"/>
      <c r="F109" s="181">
        <v>3116</v>
      </c>
      <c r="H109" s="131">
        <v>0</v>
      </c>
      <c r="J109" s="182">
        <v>3116</v>
      </c>
      <c r="L109" s="131">
        <v>0</v>
      </c>
    </row>
    <row r="110" spans="2:12" ht="22.5" customHeight="1">
      <c r="B110" s="138" t="s">
        <v>197</v>
      </c>
      <c r="C110" s="138"/>
      <c r="F110" s="181">
        <v>75</v>
      </c>
      <c r="H110" s="131">
        <v>0</v>
      </c>
      <c r="J110" s="131">
        <v>75</v>
      </c>
      <c r="L110" s="131">
        <v>0</v>
      </c>
    </row>
    <row r="111" spans="2:12" ht="10.5" customHeight="1">
      <c r="F111" s="183"/>
      <c r="J111" s="177"/>
    </row>
    <row r="112" spans="2:12" ht="22.5" customHeight="1">
      <c r="B112" s="168" t="s">
        <v>163</v>
      </c>
      <c r="F112" s="183"/>
      <c r="J112" s="177"/>
    </row>
    <row r="113" spans="2:12" ht="22.5" customHeight="1">
      <c r="F113" s="183"/>
      <c r="J113" s="177"/>
    </row>
    <row r="114" spans="2:12" ht="22.5" customHeight="1">
      <c r="F114" s="183"/>
      <c r="J114" s="177"/>
    </row>
    <row r="115" spans="2:12" ht="22.5" customHeight="1">
      <c r="F115" s="183"/>
      <c r="J115" s="177"/>
    </row>
    <row r="116" spans="2:12" ht="22.5" customHeight="1">
      <c r="F116" s="183"/>
      <c r="J116" s="177"/>
    </row>
    <row r="117" spans="2:12" ht="22.5" customHeight="1">
      <c r="F117" s="183"/>
      <c r="J117" s="177"/>
    </row>
    <row r="118" spans="2:12" ht="22.5" customHeight="1">
      <c r="C118" s="14" t="s">
        <v>202</v>
      </c>
      <c r="D118" s="169"/>
      <c r="E118" s="170"/>
      <c r="F118" s="171"/>
      <c r="G118" s="171"/>
      <c r="H118" s="171"/>
      <c r="I118" s="139"/>
      <c r="J118" s="14" t="s">
        <v>203</v>
      </c>
      <c r="K118" s="172"/>
      <c r="L118" s="171"/>
    </row>
    <row r="119" spans="2:12" ht="22.5" customHeight="1">
      <c r="C119" s="14" t="s">
        <v>201</v>
      </c>
      <c r="D119" s="169"/>
      <c r="E119" s="170"/>
      <c r="F119" s="171"/>
      <c r="G119" s="171"/>
      <c r="H119" s="171"/>
      <c r="I119" s="139"/>
      <c r="J119" s="14" t="s">
        <v>204</v>
      </c>
      <c r="K119" s="172"/>
      <c r="L119" s="171"/>
    </row>
    <row r="120" spans="2:12" ht="22.5" customHeight="1">
      <c r="F120" s="183"/>
      <c r="J120" s="177"/>
    </row>
    <row r="121" spans="2:12" ht="22.5">
      <c r="B121" s="168"/>
      <c r="C121" s="139"/>
      <c r="D121" s="139"/>
      <c r="E121" s="139"/>
      <c r="F121" s="139"/>
      <c r="G121" s="139"/>
      <c r="H121" s="139"/>
      <c r="I121" s="139"/>
      <c r="J121" s="139"/>
      <c r="K121" s="139"/>
      <c r="L121" s="139"/>
    </row>
    <row r="122" spans="2:12" ht="22.5">
      <c r="B122" s="168"/>
      <c r="C122" s="139"/>
      <c r="D122" s="139"/>
      <c r="E122" s="139"/>
      <c r="F122" s="139"/>
      <c r="G122" s="139"/>
      <c r="H122" s="139"/>
      <c r="I122" s="139"/>
      <c r="J122" s="139"/>
      <c r="K122" s="139"/>
      <c r="L122" s="139"/>
    </row>
    <row r="123" spans="2:12">
      <c r="B123" s="168"/>
      <c r="C123" s="14"/>
      <c r="D123" s="169"/>
      <c r="E123" s="170"/>
      <c r="F123" s="171"/>
      <c r="G123" s="171"/>
      <c r="H123" s="171"/>
      <c r="I123" s="139"/>
      <c r="J123" s="14"/>
      <c r="K123" s="172"/>
      <c r="L123" s="171"/>
    </row>
    <row r="124" spans="2:12">
      <c r="B124" s="168"/>
      <c r="C124" s="14"/>
      <c r="D124" s="169"/>
      <c r="E124" s="170"/>
      <c r="F124" s="171"/>
      <c r="G124" s="171"/>
      <c r="H124" s="171"/>
      <c r="I124" s="139"/>
      <c r="J124" s="14"/>
      <c r="K124" s="172"/>
      <c r="L124" s="171"/>
    </row>
    <row r="125" spans="2:12">
      <c r="B125" s="168"/>
      <c r="C125" s="14"/>
      <c r="D125" s="169"/>
      <c r="E125" s="170"/>
      <c r="F125" s="171"/>
      <c r="G125" s="171"/>
      <c r="H125" s="171"/>
      <c r="I125" s="139"/>
      <c r="J125" s="14"/>
      <c r="K125" s="172"/>
      <c r="L125" s="171"/>
    </row>
    <row r="126" spans="2:12">
      <c r="B126" s="168"/>
      <c r="C126" s="14"/>
      <c r="D126" s="169"/>
      <c r="E126" s="170"/>
      <c r="F126" s="171"/>
      <c r="G126" s="171"/>
      <c r="H126" s="171"/>
      <c r="I126" s="139"/>
      <c r="J126" s="14"/>
      <c r="K126" s="172"/>
      <c r="L126" s="171"/>
    </row>
    <row r="127" spans="2:12">
      <c r="B127" s="168"/>
      <c r="C127" s="14"/>
      <c r="D127" s="169"/>
      <c r="E127" s="170"/>
      <c r="F127" s="171"/>
      <c r="G127" s="171"/>
      <c r="H127" s="171"/>
      <c r="I127" s="139"/>
      <c r="J127" s="14"/>
      <c r="K127" s="172"/>
      <c r="L127" s="171"/>
    </row>
    <row r="128" spans="2:12">
      <c r="B128" s="168"/>
      <c r="C128" s="14"/>
      <c r="D128" s="169"/>
      <c r="E128" s="170"/>
      <c r="F128" s="171"/>
      <c r="G128" s="171"/>
      <c r="H128" s="171"/>
      <c r="I128" s="139"/>
      <c r="J128" s="14"/>
      <c r="K128" s="172"/>
      <c r="L128" s="171"/>
    </row>
    <row r="129" spans="2:12">
      <c r="B129" s="168"/>
      <c r="C129" s="14"/>
      <c r="D129" s="169"/>
      <c r="E129" s="170"/>
      <c r="F129" s="171"/>
      <c r="G129" s="171"/>
      <c r="H129" s="171"/>
      <c r="I129" s="139"/>
      <c r="J129" s="14"/>
      <c r="K129" s="172"/>
      <c r="L129" s="171"/>
    </row>
    <row r="130" spans="2:12">
      <c r="B130" s="168"/>
      <c r="C130" s="14"/>
      <c r="D130" s="169"/>
      <c r="E130" s="170"/>
      <c r="F130" s="171"/>
      <c r="G130" s="171"/>
      <c r="H130" s="171"/>
      <c r="I130" s="139"/>
      <c r="J130" s="14"/>
      <c r="K130" s="172"/>
      <c r="L130" s="171"/>
    </row>
    <row r="131" spans="2:12">
      <c r="B131" s="168"/>
      <c r="C131" s="14"/>
      <c r="D131" s="169"/>
      <c r="E131" s="170"/>
      <c r="F131" s="171"/>
      <c r="G131" s="171"/>
      <c r="H131" s="171"/>
      <c r="I131" s="139"/>
      <c r="J131" s="14"/>
      <c r="K131" s="172"/>
      <c r="L131" s="171"/>
    </row>
    <row r="132" spans="2:12">
      <c r="B132" s="168"/>
      <c r="C132" s="14"/>
      <c r="D132" s="169"/>
      <c r="E132" s="170"/>
      <c r="F132" s="171"/>
      <c r="G132" s="171"/>
      <c r="H132" s="171"/>
      <c r="I132" s="139"/>
      <c r="J132" s="14"/>
      <c r="K132" s="172"/>
      <c r="L132" s="171"/>
    </row>
    <row r="133" spans="2:12">
      <c r="B133" s="168"/>
      <c r="C133" s="14"/>
      <c r="D133" s="169"/>
      <c r="E133" s="170"/>
      <c r="F133" s="171"/>
      <c r="G133" s="171"/>
      <c r="H133" s="171"/>
      <c r="I133" s="139"/>
      <c r="J133" s="14"/>
      <c r="K133" s="172"/>
      <c r="L133" s="171"/>
    </row>
    <row r="134" spans="2:12">
      <c r="B134" s="168"/>
      <c r="C134" s="14"/>
      <c r="D134" s="169"/>
      <c r="E134" s="170"/>
      <c r="F134" s="171"/>
      <c r="G134" s="171"/>
      <c r="H134" s="171"/>
      <c r="I134" s="139"/>
      <c r="J134" s="14"/>
      <c r="K134" s="172"/>
      <c r="L134" s="171"/>
    </row>
    <row r="135" spans="2:12">
      <c r="B135" s="168"/>
      <c r="C135" s="14"/>
      <c r="D135" s="169"/>
      <c r="E135" s="170"/>
      <c r="F135" s="171"/>
      <c r="G135" s="171"/>
      <c r="H135" s="171"/>
      <c r="I135" s="139"/>
      <c r="J135" s="14"/>
      <c r="K135" s="172"/>
      <c r="L135" s="171"/>
    </row>
    <row r="136" spans="2:12">
      <c r="B136" s="168"/>
      <c r="C136" s="14"/>
      <c r="D136" s="169"/>
      <c r="E136" s="170"/>
      <c r="F136" s="171"/>
      <c r="G136" s="171"/>
      <c r="H136" s="171"/>
      <c r="I136" s="139"/>
      <c r="J136" s="14"/>
      <c r="K136" s="172"/>
      <c r="L136" s="171"/>
    </row>
    <row r="137" spans="2:12">
      <c r="B137" s="168"/>
      <c r="C137" s="14"/>
      <c r="D137" s="169"/>
      <c r="E137" s="170"/>
      <c r="F137" s="171"/>
      <c r="G137" s="171"/>
      <c r="H137" s="171"/>
      <c r="I137" s="139"/>
      <c r="J137" s="14"/>
      <c r="K137" s="172"/>
      <c r="L137" s="171"/>
    </row>
    <row r="138" spans="2:12">
      <c r="B138" s="168"/>
      <c r="C138" s="14"/>
      <c r="D138" s="169"/>
      <c r="E138" s="170"/>
      <c r="F138" s="171"/>
      <c r="G138" s="171"/>
      <c r="H138" s="171"/>
      <c r="I138" s="139"/>
      <c r="J138" s="14"/>
      <c r="K138" s="172"/>
      <c r="L138" s="171"/>
    </row>
    <row r="139" spans="2:12">
      <c r="B139" s="168"/>
      <c r="C139" s="14"/>
      <c r="D139" s="169"/>
      <c r="E139" s="170"/>
      <c r="F139" s="171"/>
      <c r="G139" s="171"/>
      <c r="H139" s="171"/>
      <c r="I139" s="139"/>
      <c r="J139" s="14"/>
      <c r="K139" s="172"/>
      <c r="L139" s="171"/>
    </row>
    <row r="140" spans="2:12">
      <c r="B140" s="168"/>
      <c r="C140" s="14"/>
      <c r="D140" s="169"/>
      <c r="E140" s="170"/>
      <c r="F140" s="171"/>
      <c r="G140" s="171"/>
      <c r="H140" s="171"/>
      <c r="I140" s="139"/>
      <c r="J140" s="14"/>
      <c r="K140" s="172"/>
      <c r="L140" s="171"/>
    </row>
    <row r="141" spans="2:12">
      <c r="B141" s="168"/>
      <c r="C141" s="14"/>
      <c r="D141" s="169"/>
      <c r="E141" s="170"/>
      <c r="F141" s="171"/>
      <c r="G141" s="171"/>
      <c r="H141" s="171"/>
      <c r="I141" s="139"/>
      <c r="J141" s="14"/>
      <c r="K141" s="172"/>
      <c r="L141" s="171"/>
    </row>
    <row r="142" spans="2:12">
      <c r="B142" s="168"/>
      <c r="C142" s="14"/>
      <c r="D142" s="169"/>
      <c r="E142" s="170"/>
      <c r="F142" s="171"/>
      <c r="G142" s="171"/>
      <c r="H142" s="171"/>
      <c r="I142" s="139"/>
      <c r="J142" s="14"/>
      <c r="K142" s="172"/>
      <c r="L142" s="171"/>
    </row>
    <row r="143" spans="2:12">
      <c r="B143" s="168"/>
      <c r="C143" s="14"/>
      <c r="D143" s="169"/>
      <c r="E143" s="170"/>
      <c r="F143" s="171"/>
      <c r="G143" s="171"/>
      <c r="H143" s="171"/>
      <c r="I143" s="139"/>
      <c r="J143" s="14"/>
      <c r="K143" s="172"/>
      <c r="L143" s="171"/>
    </row>
    <row r="144" spans="2:12">
      <c r="B144" s="168"/>
      <c r="C144" s="14"/>
      <c r="D144" s="169"/>
      <c r="E144" s="170"/>
      <c r="F144" s="171"/>
      <c r="G144" s="171"/>
      <c r="H144" s="171"/>
      <c r="I144" s="139"/>
      <c r="J144" s="14"/>
      <c r="K144" s="172"/>
      <c r="L144" s="171"/>
    </row>
    <row r="145" spans="2:12">
      <c r="B145" s="207" t="s">
        <v>207</v>
      </c>
      <c r="C145" s="207"/>
      <c r="D145" s="207"/>
      <c r="E145" s="207"/>
      <c r="F145" s="207"/>
      <c r="G145" s="207"/>
      <c r="H145" s="207"/>
      <c r="I145" s="207"/>
      <c r="J145" s="207"/>
      <c r="K145" s="207"/>
      <c r="L145" s="207"/>
    </row>
    <row r="146" spans="2:12">
      <c r="C146" s="184" t="s">
        <v>199</v>
      </c>
      <c r="D146" s="168" t="s">
        <v>200</v>
      </c>
      <c r="F146" s="183">
        <f>F89-F147</f>
        <v>0</v>
      </c>
      <c r="G146" s="183"/>
      <c r="H146" s="183"/>
      <c r="I146" s="183">
        <f>I89-I147</f>
        <v>0</v>
      </c>
      <c r="J146" s="183">
        <f>J89-J147</f>
        <v>0</v>
      </c>
    </row>
    <row r="147" spans="2:12">
      <c r="F147" s="180">
        <f>+BS!E14</f>
        <v>19705</v>
      </c>
      <c r="J147" s="138">
        <f>+BS!K14</f>
        <v>1574</v>
      </c>
    </row>
    <row r="148" spans="2:12">
      <c r="B148" s="168"/>
      <c r="C148" s="138"/>
      <c r="F148" s="183"/>
      <c r="J148" s="177"/>
    </row>
    <row r="149" spans="2:12">
      <c r="B149" s="168"/>
      <c r="C149" s="138"/>
      <c r="F149" s="183"/>
      <c r="J149" s="177"/>
    </row>
    <row r="150" spans="2:12">
      <c r="B150" s="168"/>
      <c r="C150" s="138"/>
      <c r="F150" s="183"/>
      <c r="J150" s="177"/>
    </row>
    <row r="151" spans="2:12">
      <c r="B151" s="168"/>
      <c r="C151" s="138"/>
      <c r="F151" s="181"/>
      <c r="J151" s="177"/>
    </row>
    <row r="152" spans="2:12">
      <c r="B152" s="168"/>
      <c r="C152" s="138"/>
      <c r="F152" s="183"/>
      <c r="J152" s="177"/>
    </row>
    <row r="153" spans="2:12">
      <c r="B153" s="168"/>
      <c r="C153" s="138"/>
      <c r="F153" s="183"/>
      <c r="J153" s="177"/>
    </row>
    <row r="154" spans="2:12">
      <c r="B154" s="168"/>
      <c r="C154" s="138"/>
      <c r="F154" s="183"/>
      <c r="J154" s="177"/>
    </row>
    <row r="155" spans="2:12">
      <c r="B155" s="168"/>
      <c r="C155" s="138"/>
      <c r="F155" s="183"/>
      <c r="J155" s="177"/>
    </row>
    <row r="156" spans="2:12">
      <c r="B156" s="168"/>
      <c r="C156" s="138"/>
      <c r="F156" s="183"/>
      <c r="J156" s="177"/>
    </row>
    <row r="157" spans="2:12">
      <c r="B157" s="168"/>
      <c r="C157" s="138"/>
      <c r="F157" s="183"/>
      <c r="J157" s="177"/>
    </row>
    <row r="158" spans="2:12">
      <c r="B158" s="168"/>
      <c r="C158" s="138"/>
      <c r="F158" s="183"/>
      <c r="J158" s="177"/>
    </row>
    <row r="159" spans="2:12">
      <c r="B159" s="168"/>
      <c r="C159" s="185"/>
      <c r="F159" s="183"/>
      <c r="J159" s="177"/>
    </row>
    <row r="160" spans="2:12">
      <c r="B160" s="168"/>
      <c r="C160" s="138"/>
      <c r="F160" s="183"/>
      <c r="J160" s="177"/>
    </row>
    <row r="161" spans="2:12">
      <c r="B161" s="168"/>
      <c r="C161" s="138"/>
      <c r="F161" s="183"/>
      <c r="J161" s="177"/>
    </row>
    <row r="162" spans="2:12">
      <c r="B162" s="168"/>
      <c r="C162" s="138"/>
      <c r="F162" s="183"/>
      <c r="J162" s="177"/>
    </row>
    <row r="163" spans="2:12">
      <c r="B163" s="168"/>
      <c r="C163" s="138"/>
      <c r="F163" s="183"/>
      <c r="J163" s="177"/>
    </row>
    <row r="164" spans="2:12">
      <c r="B164" s="168"/>
      <c r="C164" s="138"/>
      <c r="F164" s="183"/>
      <c r="J164" s="177"/>
    </row>
    <row r="165" spans="2:12">
      <c r="B165" s="168"/>
      <c r="C165" s="138"/>
      <c r="F165" s="183"/>
      <c r="J165" s="177"/>
    </row>
    <row r="166" spans="2:12">
      <c r="B166" s="168"/>
      <c r="C166" s="138"/>
      <c r="F166" s="183"/>
      <c r="J166" s="177"/>
    </row>
    <row r="167" spans="2:12">
      <c r="B167" s="168"/>
      <c r="C167" s="138"/>
      <c r="F167" s="183"/>
      <c r="J167" s="177"/>
    </row>
    <row r="168" spans="2:12">
      <c r="B168" s="168"/>
      <c r="C168" s="138"/>
      <c r="F168" s="183"/>
      <c r="J168" s="177"/>
    </row>
    <row r="169" spans="2:12">
      <c r="B169" s="168"/>
      <c r="C169" s="138"/>
      <c r="F169" s="183"/>
      <c r="J169" s="177"/>
      <c r="L169" s="180"/>
    </row>
    <row r="170" spans="2:12">
      <c r="B170" s="168"/>
      <c r="C170" s="138"/>
      <c r="F170" s="183"/>
      <c r="J170" s="177"/>
    </row>
    <row r="171" spans="2:12">
      <c r="B171" s="168"/>
      <c r="C171" s="138"/>
      <c r="F171" s="183"/>
      <c r="J171" s="177"/>
    </row>
    <row r="172" spans="2:12">
      <c r="B172" s="168"/>
      <c r="C172" s="138"/>
      <c r="F172" s="183"/>
      <c r="J172" s="177"/>
    </row>
    <row r="173" spans="2:12">
      <c r="B173" s="168"/>
      <c r="C173" s="138"/>
      <c r="F173" s="183"/>
      <c r="J173" s="177"/>
    </row>
    <row r="174" spans="2:12">
      <c r="B174" s="168"/>
      <c r="C174" s="138"/>
      <c r="F174" s="183"/>
      <c r="J174" s="177"/>
    </row>
    <row r="175" spans="2:12">
      <c r="B175" s="168"/>
      <c r="C175" s="138"/>
      <c r="F175" s="183"/>
      <c r="J175" s="177"/>
    </row>
    <row r="176" spans="2:12">
      <c r="B176" s="168"/>
      <c r="C176" s="185"/>
      <c r="F176" s="183"/>
      <c r="J176" s="177"/>
    </row>
    <row r="177" spans="2:10">
      <c r="B177" s="168"/>
      <c r="C177" s="138"/>
      <c r="F177" s="183"/>
      <c r="J177" s="177"/>
    </row>
    <row r="178" spans="2:10">
      <c r="B178" s="168"/>
      <c r="C178" s="138"/>
      <c r="F178" s="183"/>
      <c r="J178" s="177"/>
    </row>
    <row r="179" spans="2:10">
      <c r="B179" s="168"/>
      <c r="C179" s="138"/>
      <c r="F179" s="183"/>
      <c r="J179" s="177"/>
    </row>
    <row r="180" spans="2:10">
      <c r="B180" s="168"/>
      <c r="C180" s="138"/>
      <c r="F180" s="183"/>
      <c r="J180" s="177"/>
    </row>
    <row r="182" spans="2:10">
      <c r="F182" s="180"/>
    </row>
    <row r="184" spans="2:10">
      <c r="F184" s="183"/>
    </row>
  </sheetData>
  <mergeCells count="22">
    <mergeCell ref="F55:H55"/>
    <mergeCell ref="J55:L55"/>
    <mergeCell ref="J1:L1"/>
    <mergeCell ref="B2:L2"/>
    <mergeCell ref="B3:L3"/>
    <mergeCell ref="B4:L4"/>
    <mergeCell ref="F6:L6"/>
    <mergeCell ref="F7:H7"/>
    <mergeCell ref="J7:L7"/>
    <mergeCell ref="B49:L49"/>
    <mergeCell ref="B50:L50"/>
    <mergeCell ref="B51:L51"/>
    <mergeCell ref="B52:L52"/>
    <mergeCell ref="F54:L54"/>
    <mergeCell ref="B145:L145"/>
    <mergeCell ref="B98:L98"/>
    <mergeCell ref="B99:L99"/>
    <mergeCell ref="B100:L100"/>
    <mergeCell ref="B101:L101"/>
    <mergeCell ref="F103:L103"/>
    <mergeCell ref="F104:H104"/>
    <mergeCell ref="J104:L104"/>
  </mergeCells>
  <pageMargins left="0.70866141732283472" right="0.70866141732283472" top="0.39370078740157483" bottom="0.39370078740157483" header="0.31496062992125984" footer="0.31496062992125984"/>
  <pageSetup paperSize="9" scale="70" fitToHeight="0" orientation="portrait" r:id="rId1"/>
  <rowBreaks count="3" manualBreakCount="3">
    <brk id="49" max="11" man="1"/>
    <brk id="98" max="11" man="1"/>
    <brk id="14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BS</vt:lpstr>
      <vt:lpstr>SE Conso</vt:lpstr>
      <vt:lpstr>SE</vt:lpstr>
      <vt:lpstr>OCI</vt:lpstr>
      <vt:lpstr>PL</vt:lpstr>
      <vt:lpstr>CF</vt:lpstr>
      <vt:lpstr>BS!Print_Area</vt:lpstr>
      <vt:lpstr>CF!Print_Area</vt:lpstr>
      <vt:lpstr>SE!Print_Area</vt:lpstr>
      <vt:lpstr>'SE Conso'!Print_Area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Pattarin Suksan</dc:creator>
  <cp:lastModifiedBy>Itsaret Umsriwieng</cp:lastModifiedBy>
  <cp:lastPrinted>2022-02-25T11:15:48Z</cp:lastPrinted>
  <dcterms:created xsi:type="dcterms:W3CDTF">2022-02-24T13:40:03Z</dcterms:created>
  <dcterms:modified xsi:type="dcterms:W3CDTF">2022-03-10T05:13:26Z</dcterms:modified>
</cp:coreProperties>
</file>