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TC Financial Statement\FS 2022\Y 2022\ENG\"/>
    </mc:Choice>
  </mc:AlternateContent>
  <xr:revisionPtr revIDLastSave="0" documentId="13_ncr:1_{02CAF821-C162-436C-91B8-489FE961436F}" xr6:coauthVersionLast="47" xr6:coauthVersionMax="47" xr10:uidLastSave="{00000000-0000-0000-0000-000000000000}"/>
  <bookViews>
    <workbookView xWindow="10290" yWindow="230" windowWidth="9380" windowHeight="10200" firstSheet="2" activeTab="5" xr2:uid="{7678CC59-237E-4A21-9C0E-406B3C6CA3FA}"/>
  </bookViews>
  <sheets>
    <sheet name="BS" sheetId="1" r:id="rId1"/>
    <sheet name="SE Conso" sheetId="2" r:id="rId2"/>
    <sheet name="SE" sheetId="3" r:id="rId3"/>
    <sheet name="PL 12 M" sheetId="7" r:id="rId4"/>
    <sheet name="OCI 12 M" sheetId="8" r:id="rId5"/>
    <sheet name="CF" sheetId="5" r:id="rId6"/>
    <sheet name="PL 9 M" sheetId="4" state="hidden" r:id="rId7"/>
    <sheet name="OCI 9 M" sheetId="6" state="hidden" r:id="rId8"/>
  </sheets>
  <definedNames>
    <definedName name="_xlnm.Print_Area" localSheetId="0">BS!$A$1:$M$98</definedName>
    <definedName name="_xlnm.Print_Area" localSheetId="5">CF!$A$1:$L$176</definedName>
    <definedName name="_xlnm.Print_Area" localSheetId="3">'PL 12 M'!$A$1:$K$48</definedName>
    <definedName name="_xlnm.Print_Area" localSheetId="2">SE!$A$1:$R$30</definedName>
    <definedName name="_xlnm.Print_Area" localSheetId="1">'SE Conso'!$A$1:$T$35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4" i="5" l="1"/>
  <c r="H114" i="5"/>
  <c r="I114" i="5"/>
  <c r="J114" i="5"/>
  <c r="K114" i="5"/>
  <c r="L114" i="5"/>
  <c r="F114" i="5"/>
  <c r="K19" i="7"/>
  <c r="I19" i="7"/>
  <c r="G19" i="7"/>
  <c r="E19" i="7"/>
  <c r="K22" i="8" l="1"/>
  <c r="I22" i="8"/>
  <c r="G22" i="8"/>
  <c r="K16" i="8"/>
  <c r="K17" i="8" s="1"/>
  <c r="K25" i="8" s="1"/>
  <c r="I16" i="8"/>
  <c r="I17" i="8" s="1"/>
  <c r="G16" i="8"/>
  <c r="G17" i="8" s="1"/>
  <c r="G25" i="8" s="1"/>
  <c r="E16" i="8"/>
  <c r="E17" i="8" s="1"/>
  <c r="E25" i="8" s="1"/>
  <c r="K37" i="7"/>
  <c r="I37" i="7"/>
  <c r="G37" i="7"/>
  <c r="E37" i="7"/>
  <c r="K27" i="7"/>
  <c r="I27" i="7"/>
  <c r="G27" i="7"/>
  <c r="E27" i="7"/>
  <c r="K74" i="1"/>
  <c r="I25" i="8" l="1"/>
  <c r="H25" i="8"/>
  <c r="E30" i="7"/>
  <c r="E32" i="7" s="1"/>
  <c r="G30" i="7"/>
  <c r="G32" i="7" s="1"/>
  <c r="K30" i="7"/>
  <c r="K32" i="7" s="1"/>
  <c r="E22" i="8"/>
  <c r="I30" i="7"/>
  <c r="I32" i="7" s="1"/>
  <c r="E35" i="4"/>
  <c r="D20" i="6" l="1"/>
  <c r="T28" i="2" l="1"/>
  <c r="F28" i="2"/>
  <c r="A2" i="2" l="1"/>
  <c r="J21" i="6" l="1"/>
  <c r="H21" i="6"/>
  <c r="F21" i="6"/>
  <c r="D21" i="6"/>
  <c r="J15" i="6"/>
  <c r="J16" i="6" s="1"/>
  <c r="H15" i="6"/>
  <c r="H16" i="6" s="1"/>
  <c r="H24" i="6" s="1"/>
  <c r="F15" i="6"/>
  <c r="F16" i="6" s="1"/>
  <c r="D15" i="6"/>
  <c r="D16" i="6" s="1"/>
  <c r="F24" i="1"/>
  <c r="G99" i="1"/>
  <c r="I99" i="1"/>
  <c r="J99" i="1"/>
  <c r="L99" i="1"/>
  <c r="F88" i="1"/>
  <c r="I177" i="5"/>
  <c r="L124" i="5"/>
  <c r="J124" i="5"/>
  <c r="H124" i="5"/>
  <c r="F124" i="5"/>
  <c r="L34" i="5"/>
  <c r="L66" i="5" s="1"/>
  <c r="L71" i="5" s="1"/>
  <c r="J34" i="5"/>
  <c r="J66" i="5" s="1"/>
  <c r="J71" i="5" s="1"/>
  <c r="H34" i="5"/>
  <c r="H66" i="5" s="1"/>
  <c r="H71" i="5" s="1"/>
  <c r="K35" i="4"/>
  <c r="I35" i="4"/>
  <c r="G35" i="4"/>
  <c r="K25" i="4"/>
  <c r="I25" i="4"/>
  <c r="G25" i="4"/>
  <c r="E25" i="4"/>
  <c r="K17" i="4"/>
  <c r="I17" i="4"/>
  <c r="G17" i="4"/>
  <c r="E17" i="4"/>
  <c r="R24" i="3"/>
  <c r="P24" i="3"/>
  <c r="N24" i="3"/>
  <c r="L24" i="3"/>
  <c r="J24" i="3"/>
  <c r="H24" i="3"/>
  <c r="F24" i="3"/>
  <c r="D24" i="3"/>
  <c r="R18" i="3"/>
  <c r="N18" i="3"/>
  <c r="L18" i="3"/>
  <c r="J18" i="3"/>
  <c r="H18" i="3"/>
  <c r="F18" i="3"/>
  <c r="D18" i="3"/>
  <c r="L28" i="2"/>
  <c r="R28" i="2"/>
  <c r="P28" i="2"/>
  <c r="N28" i="2"/>
  <c r="J28" i="2"/>
  <c r="H28" i="2"/>
  <c r="D28" i="2"/>
  <c r="T19" i="2"/>
  <c r="R19" i="2"/>
  <c r="P19" i="2"/>
  <c r="N19" i="2"/>
  <c r="L19" i="2"/>
  <c r="J19" i="2"/>
  <c r="H19" i="2"/>
  <c r="F19" i="2"/>
  <c r="D19" i="2"/>
  <c r="M88" i="1"/>
  <c r="K88" i="1"/>
  <c r="H88" i="1"/>
  <c r="M74" i="1"/>
  <c r="H74" i="1"/>
  <c r="F74" i="1"/>
  <c r="M67" i="1"/>
  <c r="K67" i="1"/>
  <c r="H67" i="1"/>
  <c r="F67" i="1"/>
  <c r="F42" i="1"/>
  <c r="M42" i="1"/>
  <c r="K42" i="1"/>
  <c r="H42" i="1"/>
  <c r="M24" i="1"/>
  <c r="J178" i="5"/>
  <c r="H24" i="1"/>
  <c r="F178" i="5"/>
  <c r="L130" i="5" l="1"/>
  <c r="H130" i="5"/>
  <c r="J130" i="5"/>
  <c r="J177" i="5" s="1"/>
  <c r="E28" i="4"/>
  <c r="E30" i="4" s="1"/>
  <c r="I28" i="4"/>
  <c r="I30" i="4" s="1"/>
  <c r="K28" i="4"/>
  <c r="K30" i="4" s="1"/>
  <c r="G28" i="4"/>
  <c r="G30" i="4" s="1"/>
  <c r="F75" i="1"/>
  <c r="F89" i="1" s="1"/>
  <c r="F99" i="1" s="1"/>
  <c r="M43" i="1"/>
  <c r="K75" i="1"/>
  <c r="K89" i="1" s="1"/>
  <c r="M75" i="1"/>
  <c r="M89" i="1" s="1"/>
  <c r="H43" i="1"/>
  <c r="H75" i="1"/>
  <c r="H89" i="1" s="1"/>
  <c r="F43" i="1"/>
  <c r="K24" i="1"/>
  <c r="K43" i="1" s="1"/>
  <c r="M99" i="1" l="1"/>
  <c r="K99" i="1"/>
  <c r="H99" i="1"/>
  <c r="F34" i="5" l="1"/>
  <c r="F66" i="5" s="1"/>
  <c r="F71" i="5" s="1"/>
  <c r="F130" i="5" l="1"/>
  <c r="F177" i="5" s="1"/>
</calcChain>
</file>

<file path=xl/sharedStrings.xml><?xml version="1.0" encoding="utf-8"?>
<sst xmlns="http://schemas.openxmlformats.org/spreadsheetml/2006/main" count="493" uniqueCount="257">
  <si>
    <t xml:space="preserve">หมายเหตุ </t>
  </si>
  <si>
    <t>Test</t>
  </si>
  <si>
    <t>Checked</t>
  </si>
  <si>
    <t>(..............................................................................................)</t>
  </si>
  <si>
    <t xml:space="preserve">          (..............................................................................................)</t>
  </si>
  <si>
    <t>CURRENT  ASSETS</t>
  </si>
  <si>
    <t>Cash  and cash equivalents</t>
  </si>
  <si>
    <t>Trade and other current receivables - net</t>
  </si>
  <si>
    <t xml:space="preserve">    -   Related parties</t>
  </si>
  <si>
    <t xml:space="preserve">    -   Unrelated parties</t>
  </si>
  <si>
    <t>Short-term laons to subsidiaries and interest receivable</t>
  </si>
  <si>
    <t>Short-term laons to associates and interest receivable</t>
  </si>
  <si>
    <t>Current tax assets</t>
  </si>
  <si>
    <t>Other current financial assets</t>
  </si>
  <si>
    <t>Other current assets</t>
  </si>
  <si>
    <t>TOTAL CURRENT ASSETS</t>
  </si>
  <si>
    <t>NON-CURRENT ASSETS</t>
  </si>
  <si>
    <t>Other non-current financial assets</t>
  </si>
  <si>
    <t>Bank deposits with restriction</t>
  </si>
  <si>
    <t>Investment in subsidiaries</t>
  </si>
  <si>
    <t>Investment in associate</t>
  </si>
  <si>
    <t>Investment properties</t>
  </si>
  <si>
    <t>Preperty, plant and equipment - net</t>
  </si>
  <si>
    <t xml:space="preserve">Right of use assets - net </t>
  </si>
  <si>
    <t>Intangible assets - net</t>
  </si>
  <si>
    <t>Goodwill</t>
  </si>
  <si>
    <t>Other non-current assets</t>
  </si>
  <si>
    <t>Defere Tax Asset</t>
  </si>
  <si>
    <t>TOTAL NON-CURRENT ASSETS</t>
  </si>
  <si>
    <t>TOTAL ASSETS</t>
  </si>
  <si>
    <t>LIABILITIES AND SHAREHOLDERS' EQUITY</t>
  </si>
  <si>
    <t>CURRENT LIABILITIES</t>
  </si>
  <si>
    <t>Trade and other current payables</t>
  </si>
  <si>
    <t>Current portion of lease liabilities</t>
  </si>
  <si>
    <t>Other current liabilities</t>
  </si>
  <si>
    <t>TOTAL CURRENT LIABILITIES</t>
  </si>
  <si>
    <t>NON-CURRENT LIABILITIES</t>
  </si>
  <si>
    <t xml:space="preserve">Lease liabilities - net </t>
  </si>
  <si>
    <t xml:space="preserve">Employee benefit obligation </t>
  </si>
  <si>
    <t>Other non-current liabilities</t>
  </si>
  <si>
    <t>Defer Tax Liabilities</t>
  </si>
  <si>
    <t>TOTAL NON-CURRENT LIABILITIES</t>
  </si>
  <si>
    <t>TOTAL LIABILITIES</t>
  </si>
  <si>
    <t>SHAREHOLDERS' EQUITY</t>
  </si>
  <si>
    <t xml:space="preserve">Share capital </t>
  </si>
  <si>
    <t>Premium (discount) on share capital</t>
  </si>
  <si>
    <t>Retained earnings (Deficits)</t>
  </si>
  <si>
    <t xml:space="preserve">   Deficits</t>
  </si>
  <si>
    <t>Other components of equity</t>
  </si>
  <si>
    <t xml:space="preserve">Non-controlling interests </t>
  </si>
  <si>
    <t>TOTAL  LIABILITIES  AND SHAREHOLDERS’ EQUITY</t>
  </si>
  <si>
    <t>NOTE</t>
  </si>
  <si>
    <t>Thousand Baht</t>
  </si>
  <si>
    <t>Consolidated Financial Statement</t>
  </si>
  <si>
    <t>Separate  Financial Statement</t>
  </si>
  <si>
    <t>BEGISTICS PUBLIC COMPANY LIMITED AND ITS SUBSIDIARIES</t>
  </si>
  <si>
    <t>STATEMENTS OF FINANCIAL POSITION</t>
  </si>
  <si>
    <t>Long term loans and interest to associate</t>
  </si>
  <si>
    <t>STATEMENTS OF CHANGES IN SHAREHOLDERS' EQUITY</t>
  </si>
  <si>
    <t>Other components of shareholders' equity</t>
  </si>
  <si>
    <t>Gain (loss) from</t>
  </si>
  <si>
    <t>Effects of changes</t>
  </si>
  <si>
    <t>Issued and</t>
  </si>
  <si>
    <t>Premium</t>
  </si>
  <si>
    <t>Retained earnings/ Deficits</t>
  </si>
  <si>
    <t xml:space="preserve">estimate of </t>
  </si>
  <si>
    <t>in fair value of</t>
  </si>
  <si>
    <t>Total  other</t>
  </si>
  <si>
    <t>Total</t>
  </si>
  <si>
    <t>paid - up</t>
  </si>
  <si>
    <t>(Discount) on</t>
  </si>
  <si>
    <t xml:space="preserve">Appropriated </t>
  </si>
  <si>
    <t>actuarial</t>
  </si>
  <si>
    <t xml:space="preserve">available for sale </t>
  </si>
  <si>
    <t xml:space="preserve"> components of </t>
  </si>
  <si>
    <t>Shareholders'</t>
  </si>
  <si>
    <t>share capital</t>
  </si>
  <si>
    <t>Share capital</t>
  </si>
  <si>
    <t>legal reserve</t>
  </si>
  <si>
    <t>Deficits</t>
  </si>
  <si>
    <t>assumptions</t>
  </si>
  <si>
    <t>investments</t>
  </si>
  <si>
    <t>shareholders' equity</t>
  </si>
  <si>
    <t>Equities</t>
  </si>
  <si>
    <t>Transfer to retained earnings (deficits)</t>
  </si>
  <si>
    <t>Total comprehensive income (loss) for the period</t>
  </si>
  <si>
    <t>Balance as at January 1, 2021</t>
  </si>
  <si>
    <t>Ordinary shares increased</t>
  </si>
  <si>
    <t>Acquisition of non-controlling interests from the acquisition of a new subsidiary</t>
  </si>
  <si>
    <t>STATEMENTS  OF COMPREHENSIVE  INCOME</t>
  </si>
  <si>
    <t>REVENUES</t>
  </si>
  <si>
    <t>Revenue from services</t>
  </si>
  <si>
    <t>Interest income</t>
  </si>
  <si>
    <t>Other income</t>
  </si>
  <si>
    <t>Total revenues</t>
  </si>
  <si>
    <t>EXPENSES</t>
  </si>
  <si>
    <t>Cost of services</t>
  </si>
  <si>
    <t>Administrative expenses</t>
  </si>
  <si>
    <t>Financial costs</t>
  </si>
  <si>
    <t>Total expenses</t>
  </si>
  <si>
    <t>Shares of profit of associates</t>
  </si>
  <si>
    <t>Profit (loss) before tax</t>
  </si>
  <si>
    <t>Income tax (expense) income</t>
  </si>
  <si>
    <t>Total income (loss) attributable to :</t>
  </si>
  <si>
    <t>Owners of the parent</t>
  </si>
  <si>
    <t>Net profit (loss) for the year</t>
  </si>
  <si>
    <t>Other comprehensive income (expense)</t>
  </si>
  <si>
    <t>Other comprehensive income (loss) for the period</t>
  </si>
  <si>
    <t>Total comprehensive income (loss) attributable to :</t>
  </si>
  <si>
    <t>BASIC EARNINGS PER SHARE</t>
  </si>
  <si>
    <t xml:space="preserve">     Gain (loss) per share (Baht)</t>
  </si>
  <si>
    <t xml:space="preserve">     Number of weighted average shares (shares)</t>
  </si>
  <si>
    <t>STATEMENTS  OF  INCOME</t>
  </si>
  <si>
    <t>STATEMENTS OF CASH FLOW</t>
  </si>
  <si>
    <t>CASH FLOWS FROM OPERATING ACTIVITIES :</t>
  </si>
  <si>
    <t xml:space="preserve">Net profit (loss) </t>
  </si>
  <si>
    <t>Depreciation and amortisation</t>
  </si>
  <si>
    <t>Amortisation of right of use assets</t>
  </si>
  <si>
    <t>Provision for doubtful accounts (reversal)</t>
  </si>
  <si>
    <t>Provision for employee benefits obligation</t>
  </si>
  <si>
    <t>Unrealized (gain) loss on exchange rate</t>
  </si>
  <si>
    <t>(Gain) on disposal of fixed assets and lease rights of a harbour</t>
  </si>
  <si>
    <t>(Gain) loss on sale of current financial assets</t>
  </si>
  <si>
    <t>Loss from disuse intangible asset</t>
  </si>
  <si>
    <t>Interest expenses</t>
  </si>
  <si>
    <t>Operating gain (loss) before changes in operating assets -</t>
  </si>
  <si>
    <t xml:space="preserve">    and liabilities</t>
  </si>
  <si>
    <t>Operating assets (increase), decrease</t>
  </si>
  <si>
    <t>Trade and other current receivables  decrease (increase)</t>
  </si>
  <si>
    <t>Other current assets (increase) decrease</t>
  </si>
  <si>
    <t>Other non-current assets (increase) decrease</t>
  </si>
  <si>
    <t>Trade and other current payables increase (decrease)</t>
  </si>
  <si>
    <t>Other current liabilities increase</t>
  </si>
  <si>
    <t>Other non-current liabilities increase (decrease)</t>
  </si>
  <si>
    <t>Net cash received from operation</t>
  </si>
  <si>
    <t>Cash paid to employee benefits</t>
  </si>
  <si>
    <t>Payment of income tax</t>
  </si>
  <si>
    <t>Net cash provided by (used in) operating activities</t>
  </si>
  <si>
    <t>Cash flows from investing activities</t>
  </si>
  <si>
    <t>Cash received from interest</t>
  </si>
  <si>
    <t>Cash received from sale of investment mutual fund</t>
  </si>
  <si>
    <t>Cash received from investment</t>
  </si>
  <si>
    <t>Cash paid for short-term loans to subsidiaries</t>
  </si>
  <si>
    <t>Cash payment increase capital to associates</t>
  </si>
  <si>
    <t>Cash paid for intangible assets</t>
  </si>
  <si>
    <t>Cash paid for acquiring property, plant and equipment</t>
  </si>
  <si>
    <t>Cash receive for sale intangible assets and lease rights of a harbour</t>
  </si>
  <si>
    <t>Cash paid for interest expense</t>
  </si>
  <si>
    <t>Cash paid for liabilities under lease contracts</t>
  </si>
  <si>
    <t>Cash receive  from capital increase</t>
  </si>
  <si>
    <t>Cash receive from short term loan</t>
  </si>
  <si>
    <t>Cash paid for short term loan</t>
  </si>
  <si>
    <t>Net cash provided by (used in) financing activities</t>
  </si>
  <si>
    <t>INCREASE (DECREASE) IN CASH AND CASH EQUIVALENTS - NET</t>
  </si>
  <si>
    <t>CASH AND CASH EQUIVALENTS, BEGINNING OF PERIOD</t>
  </si>
  <si>
    <t>Cash and cash equivalents received from purchases of subsidiaries</t>
  </si>
  <si>
    <t>Effect of foreign exchange rates</t>
  </si>
  <si>
    <t>CASH AND CASH EQUIVALENTS, END OF PERIOD</t>
  </si>
  <si>
    <t>Supplemental cash flows information</t>
  </si>
  <si>
    <t>Transferred to right of use of assets</t>
  </si>
  <si>
    <t>Liabilities under lease contract decrease from sale of right of use assets</t>
  </si>
  <si>
    <t>Liabilities under lease contract increase from right of use assets</t>
  </si>
  <si>
    <t>Properties, plant and equipment decrease due to transfer to intangible assets</t>
  </si>
  <si>
    <t xml:space="preserve">Net cash provided by (used in) investing activities </t>
  </si>
  <si>
    <t>CASHFLOWS  FROM  FINANCING  ACTIVITIES</t>
  </si>
  <si>
    <t>Income tax</t>
  </si>
  <si>
    <t>Impairment loss recognized in profit or loss</t>
  </si>
  <si>
    <t>Share of profits in associates</t>
  </si>
  <si>
    <t>Allowance for asset impairment (reversal)</t>
  </si>
  <si>
    <t>Income tax return</t>
  </si>
  <si>
    <t>Cash paid for capital increase in subsidiary</t>
  </si>
  <si>
    <t>Profit (loss) on valuation of financial assets</t>
  </si>
  <si>
    <t xml:space="preserve">      - defined employee benefits</t>
  </si>
  <si>
    <t>Selling expenses</t>
  </si>
  <si>
    <t>Doubtful debt</t>
  </si>
  <si>
    <t>Changes in interests in subsidiaries</t>
  </si>
  <si>
    <t>Adjustments on prior year errors</t>
  </si>
  <si>
    <t>Mr. Panya  Boonyapiwat</t>
  </si>
  <si>
    <t>Miss Suttirat  Leeswadtrakul</t>
  </si>
  <si>
    <t xml:space="preserve">          Mr. Panya  Boonyapiwat</t>
  </si>
  <si>
    <t>ASSETS</t>
  </si>
  <si>
    <t>(Unaudied/but Reviewed)</t>
  </si>
  <si>
    <t>December 31, 2021</t>
  </si>
  <si>
    <t>Balance as at January 1, 2022</t>
  </si>
  <si>
    <t>Cash paid for Short-term loans to related parties</t>
  </si>
  <si>
    <r>
      <t xml:space="preserve">   Issued and paid up capital</t>
    </r>
    <r>
      <rPr>
        <sz val="14"/>
        <color rgb="FFFF0000"/>
        <rFont val="Angsana New"/>
        <family val="1"/>
      </rPr>
      <t xml:space="preserve">  </t>
    </r>
    <r>
      <rPr>
        <sz val="14"/>
        <rFont val="Angsana New"/>
        <family val="1"/>
      </rPr>
      <t>3,460,259,199 share</t>
    </r>
  </si>
  <si>
    <t>The accompanying interim notes to financial statements are an integral part of these interim financial statements.</t>
  </si>
  <si>
    <t>Short-term laons to unrelated parties and interest receivable</t>
  </si>
  <si>
    <t>TOTAL SHAREHOLDERS' EQUITY</t>
  </si>
  <si>
    <t>OTHER INCOME</t>
  </si>
  <si>
    <t xml:space="preserve">Gain on disposal of fixed assets </t>
  </si>
  <si>
    <t>Gain on disposal of lease rights of a harbour</t>
  </si>
  <si>
    <t>Loss from sale of fixed assets</t>
  </si>
  <si>
    <t>Dividend income</t>
  </si>
  <si>
    <t>Operating liabilities increase (decrease)</t>
  </si>
  <si>
    <t>Cash paid for Long-term loans to associates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</si>
  <si>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</si>
  <si>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</si>
  <si>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</si>
  <si>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</si>
  <si>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</si>
  <si>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</si>
  <si>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</si>
  <si>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</si>
  <si>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</si>
  <si>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</si>
  <si>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 xml:space="preserve">Adjustments to reconcile net profit to net cash </t>
  </si>
  <si>
    <t>Receivable under the transfer of rights agreement</t>
  </si>
  <si>
    <t>Right of use assets decrease(increase)</t>
  </si>
  <si>
    <t>FOR  THE NINE - MONTH  PERIOD ENDED SEPTEMBER 30, 2022</t>
  </si>
  <si>
    <t>Gain on exchange rate</t>
  </si>
  <si>
    <t>Net profit (loss) for the Period</t>
  </si>
  <si>
    <t>Net profit (loss) for the period</t>
  </si>
  <si>
    <t>(Gain) loss from contract termination</t>
  </si>
  <si>
    <t>(Gain) loss from sales of investments in associated companies</t>
  </si>
  <si>
    <t>Cash paid for purchase of investments in subsidiaries</t>
  </si>
  <si>
    <t>Cash received from short-term loans to subsidiaries</t>
  </si>
  <si>
    <t>Cash received from short-term loans to related parties</t>
  </si>
  <si>
    <t>Cash paid for leasehold improvements</t>
  </si>
  <si>
    <t>Cash receive for sale of right-of-use assets</t>
  </si>
  <si>
    <t>Cash received from capital increase in subsidiary (from non-controlling interests)</t>
  </si>
  <si>
    <t>Liabilities under lease contract increase from hire purchase contract</t>
  </si>
  <si>
    <t>Land, buildings and equipment decreased (increased) from the hire purchase contract.</t>
  </si>
  <si>
    <t>Other current payables increased from purchase of investments in associated companies.</t>
  </si>
  <si>
    <t>Other current receivables increased from the sale of associates.</t>
  </si>
  <si>
    <t>Long-term loans and accrued interest to other companies</t>
  </si>
  <si>
    <t>Total income Profit (loss) attributable to :</t>
  </si>
  <si>
    <t>AT DECEMBER 31, 2022</t>
  </si>
  <si>
    <t>December 31, 2022</t>
  </si>
  <si>
    <t>Installment accounts receivable</t>
  </si>
  <si>
    <t>Installment accounts receivable within 1 year</t>
  </si>
  <si>
    <t>Long term loans and interest to subsidiaries</t>
  </si>
  <si>
    <t>FOR THE YEAR ENDED DECEMBER 31, 2022</t>
  </si>
  <si>
    <t>Balance as at December 31, 2021</t>
  </si>
  <si>
    <t>Balance as at December 31, 2022</t>
  </si>
  <si>
    <t xml:space="preserve">Accounting error adjustment </t>
  </si>
  <si>
    <t>FOR  THE YEAR ENDED DECEMBER 31, 2022</t>
  </si>
  <si>
    <t>Total comprehensive income (loss) for the year</t>
  </si>
  <si>
    <t>For the year ended</t>
  </si>
  <si>
    <t>December 31,2022</t>
  </si>
  <si>
    <t>December 31,2021</t>
  </si>
  <si>
    <t>Gain on sales of investments in associated companies</t>
  </si>
  <si>
    <t>เงินสดจ่ายเงินมัดจำค่าที่ดิน</t>
  </si>
  <si>
    <t>เงินสดจ่ายเพื่อซื้อสินทรัพย์สิทธิการใช้</t>
  </si>
  <si>
    <t>FOR  THE YEAR ENDED DECMBER 31, 2022</t>
  </si>
  <si>
    <t xml:space="preserve">Provision for doubtful accounts </t>
  </si>
  <si>
    <t>Bank deposits with restriction (increase)</t>
  </si>
  <si>
    <t>Cash paid for Long-term loans to other companies</t>
  </si>
  <si>
    <t>Cash paid for Short-term loans to related companies</t>
  </si>
  <si>
    <t>Cash received from investments in associated companies</t>
  </si>
  <si>
    <t>The accompanying notes to financial statements are an integral part of these statements</t>
  </si>
  <si>
    <t>STATEMENTS OF FINANCIAL POSITION  (Cont.)</t>
  </si>
  <si>
    <t>CASH FLOWS FROM OPERATING ACTIVITIES : (cont)</t>
  </si>
  <si>
    <t>Cash flows from investing activities (cont)</t>
  </si>
  <si>
    <t>Registered capital - par value 0,68 baht per share</t>
  </si>
  <si>
    <t>Common stock 4,549,179 share</t>
  </si>
  <si>
    <t>Issued and paid-up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</si>
</sst>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&quot;฿&quot;#,##0.00;[Red]\-&quot;฿&quot;#,##0.00"/>
    <numFmt numFmtId="165" formatCode="_-* #,##0_-;\-* #,##0_-;_-* &quot;-&quot;_-;_-@_-"/>
    <numFmt numFmtId="166" formatCode="_-* #,##0.00_-;\-* #,##0.00_-;_-* &quot;-&quot;??_-;_-@_-"/>
    <numFmt numFmtId="167" formatCode="#,##0.00;\(#,##0.00\)"/>
    <numFmt numFmtId="168" formatCode="_(* #,##0.00_);_(* \(#,##0.00\);_(* &quot;-&quot;_);_(@_)"/>
    <numFmt numFmtId="169" formatCode="_(* #,##0_);_(* \(#,##0\);_(* &quot;-&quot;??_);_(@_)"/>
    <numFmt numFmtId="170" formatCode="_-* #,##0_-;\-* #,##0_-;_-* &quot;-&quot;??_-;_-@_-"/>
    <numFmt numFmtId="171" formatCode="#,##0\ ;\(#,##0\)"/>
    <numFmt numFmtId="172" formatCode="#,##0.00\ ;\(#,##0.00\)"/>
    <numFmt numFmtId="173" formatCode="#,##0.000\ ;\(#,##0.000\)"/>
    <numFmt numFmtId="174" formatCode="#,##0.0000\ ;\(#,##0.0000\)"/>
    <numFmt numFmtId="175" formatCode="#.\ \ "/>
    <numFmt numFmtId="176" formatCode="##.\ \ "/>
    <numFmt numFmtId="177" formatCode="###0_);[Red]\(###0\)"/>
    <numFmt numFmtId="178" formatCode="##0%"/>
    <numFmt numFmtId="179" formatCode="\ว\ \ด\ด\ด\ด\ &quot;ค.ศ.&quot;\ \ค\ค\ค\ค"/>
    <numFmt numFmtId="180" formatCode="&quot;$&quot;#,##0.00000"/>
    <numFmt numFmtId="181" formatCode="0.0%"/>
    <numFmt numFmtId="182" formatCode="&quot;฿&quot;\t#,##0_);[Red]\(&quot;฿&quot;\t#,##0\)"/>
    <numFmt numFmtId="183" formatCode="_-* #,##0_ _F_-;\-* #,##0_ _F_-;_-* &quot;-&quot;_ _F_-;_-@_-"/>
    <numFmt numFmtId="184" formatCode="_-* #,##0.00_ _F_-;\-* #,##0.00_ _F_-;_-* &quot;-&quot;??_ _F_-;_-@_-"/>
    <numFmt numFmtId="185" formatCode="_-* #,##0&quot; F&quot;_-;\-* #,##0&quot; F&quot;_-;_-* &quot;-&quot;&quot; F&quot;_-;_-@_-"/>
    <numFmt numFmtId="186" formatCode="_-* #,##0.00&quot; F&quot;_-;\-* #,##0.00&quot; F&quot;_-;_-* &quot;-&quot;??&quot; F&quot;_-;_-@_-"/>
    <numFmt numFmtId="187" formatCode="#,##0&quot;£&quot;_);[Red]\(#,##0&quot;£&quot;\)"/>
    <numFmt numFmtId="188" formatCode="_-&quot;$&quot;* #,##0.00_-;\-&quot;$&quot;* #,##0.00_-;_-&quot;$&quot;* &quot;-&quot;??_-;_-@_-"/>
    <numFmt numFmtId="189" formatCode="&quot;?&quot;#,##0.00;\-&quot;?&quot;#,##0.00"/>
    <numFmt numFmtId="190" formatCode="_-&quot;?&quot;* #,##0_-;\-&quot;?&quot;* #,##0_-;_-&quot;?&quot;* &quot;-&quot;_-;_-@_-"/>
    <numFmt numFmtId="191" formatCode="&quot;?&quot;#,##0;[Red]\-&quot;?&quot;#,##0"/>
    <numFmt numFmtId="192" formatCode="&quot;?&quot;#,##0.00;[Red]\-&quot;?&quot;#,##0.00"/>
    <numFmt numFmtId="193" formatCode="_-&quot;$&quot;* #,##0_-;\-&quot;$&quot;* #,##0_-;_-&quot;$&quot;* &quot;-&quot;_-;_-@_-"/>
    <numFmt numFmtId="194" formatCode="&quot;\&quot;#,##0.00;[Red]&quot;\&quot;\-#,##0.00"/>
    <numFmt numFmtId="195" formatCode="&quot;\&quot;#,##0;[Red]&quot;\&quot;\-#,##0"/>
    <numFmt numFmtId="196" formatCode="B1d\-mmm\-yy"/>
  </numFmts>
  <fonts count="4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0"/>
      <name val="Arial"/>
      <family val="2"/>
    </font>
    <font>
      <i/>
      <sz val="14"/>
      <name val="Angsana New"/>
      <family val="1"/>
    </font>
    <font>
      <sz val="14"/>
      <color indexed="9"/>
      <name val="Angsana New"/>
      <family val="1"/>
    </font>
    <font>
      <i/>
      <sz val="14"/>
      <color theme="1"/>
      <name val="Angsana New"/>
      <family val="1"/>
    </font>
    <font>
      <sz val="14"/>
      <color theme="0"/>
      <name val="Angsana New"/>
      <family val="1"/>
    </font>
    <font>
      <b/>
      <sz val="14"/>
      <color indexed="8"/>
      <name val="Angsana New"/>
      <family val="1"/>
    </font>
    <font>
      <sz val="14"/>
      <color indexed="8"/>
      <name val="Angsana New"/>
      <family val="1"/>
    </font>
    <font>
      <sz val="11"/>
      <name val="Times New Roman"/>
      <family val="1"/>
    </font>
    <font>
      <b/>
      <sz val="16"/>
      <name val="Angsana New"/>
      <family val="1"/>
    </font>
    <font>
      <sz val="16"/>
      <name val="Angsana New"/>
      <family val="1"/>
    </font>
    <font>
      <i/>
      <sz val="16"/>
      <name val="Angsana New"/>
      <family val="1"/>
    </font>
    <font>
      <sz val="16"/>
      <name val="Calibri"/>
      <family val="2"/>
      <charset val="222"/>
      <scheme val="minor"/>
    </font>
    <font>
      <sz val="16"/>
      <name val="Angsana New"/>
      <family val="1"/>
      <charset val="222"/>
    </font>
    <font>
      <b/>
      <i/>
      <sz val="16"/>
      <name val="Angsana New"/>
      <family val="1"/>
    </font>
    <font>
      <sz val="11"/>
      <color theme="1"/>
      <name val="Calibri"/>
      <family val="2"/>
      <scheme val="minor"/>
    </font>
    <font>
      <b/>
      <sz val="15"/>
      <color theme="1"/>
      <name val="Angsana New"/>
      <family val="1"/>
    </font>
    <font>
      <sz val="8"/>
      <name val="Arial"/>
      <family val="2"/>
    </font>
    <font>
      <sz val="16"/>
      <name val="CordiaUPC"/>
      <family val="1"/>
    </font>
    <font>
      <sz val="14"/>
      <name val="AngsanaUPC"/>
      <family val="1"/>
      <charset val="222"/>
    </font>
    <font>
      <sz val="10"/>
      <name val="Book Antiqua"/>
      <family val="1"/>
    </font>
    <font>
      <b/>
      <sz val="10"/>
      <name val="Book Antiqua"/>
      <family val="1"/>
    </font>
    <font>
      <sz val="11"/>
      <color indexed="8"/>
      <name val="Calibri"/>
      <family val="2"/>
    </font>
    <font>
      <sz val="14"/>
      <name val="CordiaUPC"/>
      <family val="2"/>
      <charset val="222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Geneva"/>
      <family val="2"/>
    </font>
    <font>
      <sz val="7"/>
      <name val="Small Fonts"/>
      <family val="2"/>
    </font>
    <font>
      <b/>
      <i/>
      <sz val="16"/>
      <name val="Helv"/>
    </font>
    <font>
      <b/>
      <sz val="8"/>
      <color indexed="8"/>
      <name val="Helv"/>
      <family val="2"/>
    </font>
    <font>
      <sz val="10"/>
      <name val="MS Sans Serif"/>
      <family val="2"/>
      <charset val="222"/>
    </font>
    <font>
      <sz val="12"/>
      <name val="ทsฒำฉ๚ล้"/>
      <charset val="136"/>
    </font>
    <font>
      <sz val="12"/>
      <name val="นูลมรผ"/>
      <charset val="129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Angsana New"/>
      <family val="1"/>
      <charset val="222"/>
    </font>
    <font>
      <sz val="8"/>
      <name val="EYInterstate Light"/>
    </font>
    <font>
      <b/>
      <u/>
      <sz val="14"/>
      <name val="Angsana New"/>
      <family val="1"/>
    </font>
    <font>
      <sz val="14"/>
      <color rgb="FFFF0000"/>
      <name val="Angsana New"/>
      <family val="1"/>
    </font>
    <font>
      <sz val="14"/>
      <color rgb="FF202124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3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21" fillId="0" borderId="0"/>
    <xf numFmtId="166" fontId="24" fillId="0" borderId="8">
      <alignment horizontal="right" vertical="center"/>
    </xf>
    <xf numFmtId="9" fontId="25" fillId="0" borderId="0"/>
    <xf numFmtId="0" fontId="26" fillId="0" borderId="6">
      <alignment horizontal="center"/>
    </xf>
    <xf numFmtId="0" fontId="27" fillId="0" borderId="0"/>
    <xf numFmtId="0" fontId="27" fillId="0" borderId="9" applyFill="0">
      <alignment horizontal="center"/>
      <protection locked="0"/>
    </xf>
    <xf numFmtId="0" fontId="26" fillId="0" borderId="0" applyFill="0">
      <alignment horizontal="center"/>
      <protection locked="0"/>
    </xf>
    <xf numFmtId="0" fontId="26" fillId="2" borderId="0"/>
    <xf numFmtId="0" fontId="26" fillId="0" borderId="0">
      <protection locked="0"/>
    </xf>
    <xf numFmtId="0" fontId="26" fillId="0" borderId="0"/>
    <xf numFmtId="175" fontId="26" fillId="0" borderId="0"/>
    <xf numFmtId="176" fontId="26" fillId="0" borderId="0"/>
    <xf numFmtId="0" fontId="27" fillId="3" borderId="0">
      <alignment horizontal="right"/>
    </xf>
    <xf numFmtId="0" fontId="26" fillId="0" borderId="0"/>
    <xf numFmtId="177" fontId="7" fillId="0" borderId="0" applyFill="0" applyBorder="0" applyAlignment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78" fontId="29" fillId="0" borderId="0"/>
    <xf numFmtId="3" fontId="7" fillId="0" borderId="0" applyFont="0" applyFill="0" applyBorder="0" applyAlignment="0" applyProtection="0"/>
    <xf numFmtId="0" fontId="30" fillId="0" borderId="0" applyNumberFormat="0" applyAlignment="0">
      <alignment horizontal="left"/>
    </xf>
    <xf numFmtId="179" fontId="25" fillId="0" borderId="0" applyFont="0" applyFill="0" applyBorder="0" applyAlignment="0" applyProtection="0"/>
    <xf numFmtId="180" fontId="29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1" fontId="25" fillId="0" borderId="0"/>
    <xf numFmtId="0" fontId="31" fillId="0" borderId="0" applyNumberFormat="0" applyAlignment="0">
      <alignment horizontal="left"/>
    </xf>
    <xf numFmtId="2" fontId="7" fillId="0" borderId="0" applyFont="0" applyFill="0" applyBorder="0" applyAlignment="0" applyProtection="0"/>
    <xf numFmtId="38" fontId="23" fillId="4" borderId="0" applyNumberFormat="0" applyBorder="0" applyAlignment="0" applyProtection="0"/>
    <xf numFmtId="0" fontId="32" fillId="0" borderId="10" applyNumberFormat="0" applyAlignment="0" applyProtection="0">
      <alignment horizontal="left" vertical="center"/>
    </xf>
    <xf numFmtId="0" fontId="32" fillId="0" borderId="2">
      <alignment horizontal="left" vertical="center"/>
    </xf>
    <xf numFmtId="10" fontId="23" fillId="5" borderId="6" applyNumberFormat="0" applyBorder="0" applyAlignment="0" applyProtection="0"/>
    <xf numFmtId="0" fontId="33" fillId="0" borderId="0" applyNumberFormat="0" applyFont="0" applyFill="0" applyBorder="0" applyProtection="0">
      <alignment horizontal="left" vertical="center"/>
    </xf>
    <xf numFmtId="182" fontId="29" fillId="0" borderId="0" applyFont="0" applyFill="0" applyBorder="0" applyAlignment="0" applyProtection="0"/>
    <xf numFmtId="18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37" fontId="35" fillId="0" borderId="0"/>
    <xf numFmtId="0" fontId="36" fillId="0" borderId="0"/>
    <xf numFmtId="0" fontId="7" fillId="0" borderId="0"/>
    <xf numFmtId="0" fontId="7" fillId="0" borderId="0"/>
    <xf numFmtId="0" fontId="28" fillId="0" borderId="0"/>
    <xf numFmtId="0" fontId="29" fillId="0" borderId="0"/>
    <xf numFmtId="0" fontId="7" fillId="0" borderId="0"/>
    <xf numFmtId="10" fontId="7" fillId="0" borderId="0" applyFont="0" applyFill="0" applyBorder="0" applyAlignment="0" applyProtection="0"/>
    <xf numFmtId="1" fontId="7" fillId="0" borderId="7" applyNumberFormat="0" applyFill="0" applyAlignment="0" applyProtection="0">
      <alignment horizontal="center" vertical="center"/>
    </xf>
    <xf numFmtId="187" fontId="7" fillId="0" borderId="0" applyNumberFormat="0" applyFill="0" applyBorder="0" applyAlignment="0" applyProtection="0">
      <alignment horizontal="left"/>
    </xf>
    <xf numFmtId="0" fontId="7" fillId="0" borderId="0"/>
    <xf numFmtId="165" fontId="7" fillId="0" borderId="0" applyFont="0" applyFill="0" applyBorder="0" applyAlignment="0" applyProtection="0"/>
    <xf numFmtId="40" fontId="37" fillId="0" borderId="0" applyBorder="0">
      <alignment horizontal="right"/>
    </xf>
    <xf numFmtId="6" fontId="38" fillId="0" borderId="0" applyFont="0" applyFill="0" applyBorder="0" applyAlignment="0" applyProtection="0"/>
    <xf numFmtId="0" fontId="34" fillId="0" borderId="0" applyNumberFormat="0" applyFont="0" applyFill="0" applyBorder="0" applyProtection="0">
      <alignment horizontal="center" vertical="center"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8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166" fontId="7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92" fontId="25" fillId="0" borderId="0" applyFont="0" applyFill="0" applyBorder="0" applyAlignment="0" applyProtection="0"/>
    <xf numFmtId="0" fontId="40" fillId="0" borderId="0"/>
    <xf numFmtId="0" fontId="41" fillId="0" borderId="0"/>
    <xf numFmtId="165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3" fillId="0" borderId="0"/>
    <xf numFmtId="193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94" fontId="42" fillId="0" borderId="0" applyFont="0" applyFill="0" applyBorder="0" applyAlignment="0" applyProtection="0"/>
    <xf numFmtId="195" fontId="4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45" fillId="0" borderId="0">
      <alignment vertical="center"/>
    </xf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49" fontId="4" fillId="0" borderId="0" xfId="2" applyNumberFormat="1" applyFont="1"/>
    <xf numFmtId="0" fontId="3" fillId="0" borderId="1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5" fillId="0" borderId="1" xfId="2" quotePrefix="1" applyFont="1" applyBorder="1" applyAlignment="1">
      <alignment horizontal="center"/>
    </xf>
    <xf numFmtId="167" fontId="4" fillId="0" borderId="0" xfId="1" applyNumberFormat="1" applyFont="1" applyFill="1" applyBorder="1" applyAlignment="1">
      <alignment horizontal="center" vertical="top" wrapText="1"/>
    </xf>
    <xf numFmtId="49" fontId="3" fillId="0" borderId="0" xfId="2" applyNumberFormat="1" applyFont="1"/>
    <xf numFmtId="0" fontId="4" fillId="0" borderId="0" xfId="2" applyFont="1" applyAlignment="1">
      <alignment horizontal="center"/>
    </xf>
    <xf numFmtId="41" fontId="4" fillId="0" borderId="0" xfId="2" applyNumberFormat="1" applyFont="1"/>
    <xf numFmtId="41" fontId="4" fillId="0" borderId="0" xfId="2" applyNumberFormat="1" applyFont="1" applyAlignment="1">
      <alignment horizontal="right"/>
    </xf>
    <xf numFmtId="41" fontId="6" fillId="0" borderId="0" xfId="3" applyNumberFormat="1" applyFont="1" applyFill="1" applyBorder="1" applyAlignment="1">
      <alignment horizontal="center"/>
    </xf>
    <xf numFmtId="169" fontId="6" fillId="0" borderId="0" xfId="3" applyNumberFormat="1" applyFont="1" applyFill="1" applyBorder="1" applyAlignment="1">
      <alignment horizontal="center"/>
    </xf>
    <xf numFmtId="169" fontId="4" fillId="0" borderId="0" xfId="3" applyNumberFormat="1" applyFont="1" applyFill="1" applyBorder="1" applyAlignment="1">
      <alignment horizontal="center"/>
    </xf>
    <xf numFmtId="41" fontId="4" fillId="0" borderId="2" xfId="2" applyNumberFormat="1" applyFont="1" applyBorder="1" applyAlignment="1">
      <alignment horizontal="right"/>
    </xf>
    <xf numFmtId="43" fontId="4" fillId="0" borderId="0" xfId="3" applyFont="1" applyFill="1" applyAlignment="1">
      <alignment horizontal="center"/>
    </xf>
    <xf numFmtId="170" fontId="4" fillId="0" borderId="2" xfId="1" applyNumberFormat="1" applyFont="1" applyBorder="1" applyAlignment="1">
      <alignment horizontal="right"/>
    </xf>
    <xf numFmtId="169" fontId="4" fillId="0" borderId="4" xfId="3" applyNumberFormat="1" applyFont="1" applyFill="1" applyBorder="1" applyAlignment="1">
      <alignment horizontal="right"/>
    </xf>
    <xf numFmtId="49" fontId="8" fillId="0" borderId="0" xfId="2" applyNumberFormat="1" applyFont="1"/>
    <xf numFmtId="169" fontId="6" fillId="0" borderId="0" xfId="3" applyNumberFormat="1" applyFont="1" applyFill="1" applyAlignment="1"/>
    <xf numFmtId="169" fontId="4" fillId="0" borderId="0" xfId="3" applyNumberFormat="1" applyFont="1" applyFill="1" applyAlignment="1"/>
    <xf numFmtId="41" fontId="4" fillId="0" borderId="1" xfId="2" applyNumberFormat="1" applyFont="1" applyBorder="1" applyAlignment="1">
      <alignment horizontal="right"/>
    </xf>
    <xf numFmtId="43" fontId="4" fillId="0" borderId="0" xfId="3" applyFont="1" applyFill="1" applyBorder="1" applyAlignment="1">
      <alignment horizontal="right"/>
    </xf>
    <xf numFmtId="43" fontId="11" fillId="0" borderId="0" xfId="3" applyFont="1" applyFill="1" applyAlignment="1"/>
    <xf numFmtId="0" fontId="6" fillId="0" borderId="0" xfId="2" applyFont="1"/>
    <xf numFmtId="0" fontId="8" fillId="0" borderId="0" xfId="2" applyFont="1" applyAlignment="1">
      <alignment horizontal="center"/>
    </xf>
    <xf numFmtId="49" fontId="3" fillId="0" borderId="0" xfId="2" applyNumberFormat="1" applyFont="1" applyAlignment="1">
      <alignment horizontal="right"/>
    </xf>
    <xf numFmtId="49" fontId="12" fillId="0" borderId="0" xfId="2" applyNumberFormat="1" applyFont="1" applyAlignment="1">
      <alignment horizontal="center"/>
    </xf>
    <xf numFmtId="49" fontId="12" fillId="0" borderId="0" xfId="2" applyNumberFormat="1" applyFont="1"/>
    <xf numFmtId="49" fontId="4" fillId="0" borderId="0" xfId="2" applyNumberFormat="1" applyFont="1" applyAlignment="1">
      <alignment vertical="top" wrapText="1"/>
    </xf>
    <xf numFmtId="0" fontId="4" fillId="0" borderId="0" xfId="2" applyFont="1" applyAlignment="1">
      <alignment horizontal="center"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>
      <alignment horizontal="center" vertical="top"/>
    </xf>
    <xf numFmtId="43" fontId="4" fillId="0" borderId="0" xfId="3" applyFont="1" applyFill="1"/>
    <xf numFmtId="49" fontId="4" fillId="0" borderId="0" xfId="2" applyNumberFormat="1" applyFont="1" applyAlignment="1">
      <alignment vertical="top"/>
    </xf>
    <xf numFmtId="0" fontId="4" fillId="0" borderId="0" xfId="2" applyFont="1" applyAlignment="1">
      <alignment horizontal="center" vertical="top"/>
    </xf>
    <xf numFmtId="0" fontId="3" fillId="0" borderId="0" xfId="2" applyFont="1" applyAlignment="1">
      <alignment vertical="top"/>
    </xf>
    <xf numFmtId="43" fontId="4" fillId="0" borderId="0" xfId="3" applyFont="1" applyFill="1" applyAlignment="1"/>
    <xf numFmtId="0" fontId="4" fillId="0" borderId="0" xfId="2" applyFont="1" applyAlignment="1">
      <alignment vertical="top" wrapText="1"/>
    </xf>
    <xf numFmtId="0" fontId="3" fillId="0" borderId="1" xfId="2" applyFont="1" applyBorder="1" applyAlignment="1">
      <alignment horizontal="center" vertical="top"/>
    </xf>
    <xf numFmtId="169" fontId="4" fillId="0" borderId="3" xfId="3" applyNumberFormat="1" applyFont="1" applyFill="1" applyBorder="1" applyAlignment="1">
      <alignment horizontal="right"/>
    </xf>
    <xf numFmtId="41" fontId="4" fillId="0" borderId="3" xfId="2" applyNumberFormat="1" applyFont="1" applyBorder="1" applyAlignment="1">
      <alignment horizontal="right"/>
    </xf>
    <xf numFmtId="169" fontId="4" fillId="0" borderId="0" xfId="3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169" fontId="4" fillId="0" borderId="0" xfId="3" applyNumberFormat="1" applyFont="1" applyFill="1" applyBorder="1" applyAlignment="1">
      <alignment horizontal="right"/>
    </xf>
    <xf numFmtId="166" fontId="4" fillId="0" borderId="0" xfId="2" applyNumberFormat="1" applyFont="1"/>
    <xf numFmtId="169" fontId="4" fillId="0" borderId="5" xfId="3" applyNumberFormat="1" applyFont="1" applyFill="1" applyBorder="1" applyAlignment="1">
      <alignment horizontal="right"/>
    </xf>
    <xf numFmtId="43" fontId="4" fillId="0" borderId="0" xfId="2" applyNumberFormat="1" applyFont="1"/>
    <xf numFmtId="0" fontId="8" fillId="0" borderId="0" xfId="2" applyFont="1"/>
    <xf numFmtId="169" fontId="4" fillId="0" borderId="0" xfId="2" applyNumberFormat="1" applyFont="1"/>
    <xf numFmtId="166" fontId="4" fillId="0" borderId="0" xfId="1" applyFont="1" applyFill="1"/>
    <xf numFmtId="0" fontId="3" fillId="0" borderId="0" xfId="2" applyFont="1" applyAlignment="1">
      <alignment horizontal="center" vertical="center" wrapText="1"/>
    </xf>
    <xf numFmtId="49" fontId="4" fillId="0" borderId="0" xfId="0" applyNumberFormat="1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41" fontId="4" fillId="0" borderId="0" xfId="0" applyNumberFormat="1" applyFont="1" applyAlignment="1">
      <alignment horizontal="right"/>
    </xf>
    <xf numFmtId="41" fontId="4" fillId="0" borderId="0" xfId="0" applyNumberFormat="1" applyFont="1"/>
    <xf numFmtId="169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41" fontId="4" fillId="0" borderId="0" xfId="0" applyNumberFormat="1" applyFont="1" applyAlignment="1">
      <alignment horizontal="center"/>
    </xf>
    <xf numFmtId="169" fontId="4" fillId="0" borderId="1" xfId="3" applyNumberFormat="1" applyFont="1" applyFill="1" applyBorder="1" applyAlignment="1">
      <alignment horizontal="center"/>
    </xf>
    <xf numFmtId="49" fontId="4" fillId="0" borderId="0" xfId="0" applyNumberFormat="1" applyFont="1" applyAlignment="1">
      <alignment vertical="top" wrapText="1"/>
    </xf>
    <xf numFmtId="41" fontId="4" fillId="0" borderId="5" xfId="0" applyNumberFormat="1" applyFont="1" applyBorder="1" applyAlignment="1">
      <alignment horizontal="right"/>
    </xf>
    <xf numFmtId="169" fontId="4" fillId="0" borderId="0" xfId="3" applyNumberFormat="1" applyFont="1" applyFill="1"/>
    <xf numFmtId="43" fontId="4" fillId="0" borderId="0" xfId="3" applyFont="1" applyFill="1" applyAlignment="1">
      <alignment horizontal="right"/>
    </xf>
    <xf numFmtId="169" fontId="4" fillId="0" borderId="5" xfId="3" applyNumberFormat="1" applyFont="1" applyFill="1" applyBorder="1" applyAlignment="1">
      <alignment horizontal="center"/>
    </xf>
    <xf numFmtId="0" fontId="4" fillId="0" borderId="0" xfId="2" applyFont="1" applyAlignment="1">
      <alignment horizontal="right"/>
    </xf>
    <xf numFmtId="0" fontId="6" fillId="0" borderId="0" xfId="2" applyFont="1" applyAlignment="1">
      <alignment horizontal="right"/>
    </xf>
    <xf numFmtId="169" fontId="4" fillId="0" borderId="0" xfId="4" applyNumberFormat="1" applyFont="1" applyFill="1" applyAlignment="1">
      <alignment horizontal="right"/>
    </xf>
    <xf numFmtId="169" fontId="6" fillId="0" borderId="0" xfId="4" applyNumberFormat="1" applyFont="1" applyFill="1" applyAlignment="1">
      <alignment horizontal="right"/>
    </xf>
    <xf numFmtId="49" fontId="13" fillId="0" borderId="0" xfId="2" applyNumberFormat="1" applyFont="1"/>
    <xf numFmtId="169" fontId="4" fillId="0" borderId="0" xfId="4" quotePrefix="1" applyNumberFormat="1" applyFont="1" applyFill="1" applyBorder="1" applyAlignment="1">
      <alignment horizontal="center"/>
    </xf>
    <xf numFmtId="169" fontId="6" fillId="0" borderId="0" xfId="4" quotePrefix="1" applyNumberFormat="1" applyFont="1" applyFill="1" applyBorder="1" applyAlignment="1">
      <alignment horizontal="center"/>
    </xf>
    <xf numFmtId="169" fontId="4" fillId="0" borderId="0" xfId="4" applyNumberFormat="1" applyFont="1" applyFill="1" applyBorder="1" applyAlignment="1">
      <alignment horizontal="right"/>
    </xf>
    <xf numFmtId="43" fontId="4" fillId="0" borderId="0" xfId="4" applyFont="1" applyFill="1" applyAlignment="1">
      <alignment horizontal="center"/>
    </xf>
    <xf numFmtId="41" fontId="4" fillId="0" borderId="1" xfId="0" applyNumberFormat="1" applyFont="1" applyBorder="1" applyAlignment="1">
      <alignment horizontal="right"/>
    </xf>
    <xf numFmtId="169" fontId="6" fillId="0" borderId="0" xfId="4" applyNumberFormat="1" applyFont="1" applyFill="1" applyAlignment="1"/>
    <xf numFmtId="169" fontId="4" fillId="0" borderId="0" xfId="4" applyNumberFormat="1" applyFont="1" applyFill="1" applyAlignment="1"/>
    <xf numFmtId="169" fontId="4" fillId="0" borderId="0" xfId="4" applyNumberFormat="1" applyFont="1" applyFill="1" applyBorder="1" applyAlignment="1"/>
    <xf numFmtId="169" fontId="4" fillId="0" borderId="0" xfId="4" applyNumberFormat="1" applyFont="1" applyFill="1" applyBorder="1" applyAlignment="1">
      <alignment horizontal="center"/>
    </xf>
    <xf numFmtId="43" fontId="4" fillId="0" borderId="0" xfId="4" applyFont="1" applyFill="1" applyBorder="1" applyAlignment="1">
      <alignment horizontal="center"/>
    </xf>
    <xf numFmtId="41" fontId="4" fillId="0" borderId="5" xfId="2" applyNumberFormat="1" applyFont="1" applyBorder="1" applyAlignment="1">
      <alignment horizontal="right"/>
    </xf>
    <xf numFmtId="169" fontId="4" fillId="0" borderId="0" xfId="4" applyNumberFormat="1" applyFont="1" applyFill="1" applyBorder="1" applyAlignment="1">
      <alignment horizontal="right" vertical="center"/>
    </xf>
    <xf numFmtId="171" fontId="4" fillId="0" borderId="0" xfId="2" applyNumberFormat="1" applyFont="1" applyAlignment="1">
      <alignment horizontal="right"/>
    </xf>
    <xf numFmtId="49" fontId="13" fillId="0" borderId="0" xfId="2" quotePrefix="1" applyNumberFormat="1" applyFont="1"/>
    <xf numFmtId="41" fontId="4" fillId="0" borderId="0" xfId="2" applyNumberFormat="1" applyFont="1" applyAlignment="1">
      <alignment horizontal="center"/>
    </xf>
    <xf numFmtId="169" fontId="4" fillId="0" borderId="0" xfId="2" applyNumberFormat="1" applyFont="1" applyAlignment="1">
      <alignment horizontal="center"/>
    </xf>
    <xf numFmtId="169" fontId="6" fillId="0" borderId="0" xfId="4" applyNumberFormat="1" applyFont="1" applyFill="1" applyBorder="1" applyAlignment="1">
      <alignment horizontal="right" vertical="center"/>
    </xf>
    <xf numFmtId="169" fontId="6" fillId="0" borderId="0" xfId="2" applyNumberFormat="1" applyFont="1"/>
    <xf numFmtId="43" fontId="4" fillId="0" borderId="0" xfId="4" applyFont="1" applyFill="1" applyAlignment="1"/>
    <xf numFmtId="172" fontId="4" fillId="0" borderId="0" xfId="2" applyNumberFormat="1" applyFont="1" applyAlignment="1">
      <alignment horizontal="right"/>
    </xf>
    <xf numFmtId="172" fontId="6" fillId="0" borderId="0" xfId="2" applyNumberFormat="1" applyFont="1" applyAlignment="1">
      <alignment horizontal="right"/>
    </xf>
    <xf numFmtId="0" fontId="3" fillId="0" borderId="0" xfId="0" applyFont="1"/>
    <xf numFmtId="167" fontId="4" fillId="0" borderId="0" xfId="0" applyNumberFormat="1" applyFont="1"/>
    <xf numFmtId="173" fontId="4" fillId="0" borderId="4" xfId="2" applyNumberFormat="1" applyFont="1" applyBorder="1" applyAlignment="1">
      <alignment horizontal="right"/>
    </xf>
    <xf numFmtId="174" fontId="4" fillId="0" borderId="0" xfId="2" applyNumberFormat="1" applyFont="1" applyAlignment="1">
      <alignment horizontal="right"/>
    </xf>
    <xf numFmtId="173" fontId="4" fillId="0" borderId="4" xfId="0" applyNumberFormat="1" applyFont="1" applyBorder="1" applyAlignment="1">
      <alignment horizontal="right"/>
    </xf>
    <xf numFmtId="174" fontId="4" fillId="0" borderId="0" xfId="2" applyNumberFormat="1" applyFont="1" applyAlignment="1">
      <alignment horizontal="center"/>
    </xf>
    <xf numFmtId="169" fontId="6" fillId="0" borderId="4" xfId="4" applyNumberFormat="1" applyFont="1" applyFill="1" applyBorder="1" applyAlignment="1">
      <alignment horizontal="right"/>
    </xf>
    <xf numFmtId="169" fontId="6" fillId="0" borderId="0" xfId="4" applyNumberFormat="1" applyFont="1" applyFill="1" applyBorder="1" applyAlignment="1">
      <alignment horizontal="right"/>
    </xf>
    <xf numFmtId="49" fontId="3" fillId="0" borderId="0" xfId="0" applyNumberFormat="1" applyFont="1"/>
    <xf numFmtId="0" fontId="5" fillId="0" borderId="0" xfId="2" quotePrefix="1" applyFont="1" applyAlignment="1">
      <alignment horizontal="center"/>
    </xf>
    <xf numFmtId="0" fontId="6" fillId="0" borderId="0" xfId="0" applyFont="1"/>
    <xf numFmtId="169" fontId="16" fillId="0" borderId="0" xfId="3" applyNumberFormat="1" applyFont="1" applyFill="1" applyBorder="1" applyAlignment="1">
      <alignment horizontal="center"/>
    </xf>
    <xf numFmtId="49" fontId="16" fillId="0" borderId="0" xfId="0" applyNumberFormat="1" applyFont="1"/>
    <xf numFmtId="0" fontId="16" fillId="0" borderId="0" xfId="0" applyFont="1"/>
    <xf numFmtId="0" fontId="18" fillId="0" borderId="0" xfId="0" applyFont="1"/>
    <xf numFmtId="49" fontId="15" fillId="0" borderId="0" xfId="0" applyNumberFormat="1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41" fontId="16" fillId="0" borderId="0" xfId="5" applyNumberFormat="1" applyFont="1" applyAlignment="1">
      <alignment horizontal="right"/>
    </xf>
    <xf numFmtId="49" fontId="15" fillId="0" borderId="0" xfId="0" applyNumberFormat="1" applyFont="1"/>
    <xf numFmtId="0" fontId="19" fillId="0" borderId="0" xfId="6" applyFont="1"/>
    <xf numFmtId="43" fontId="16" fillId="0" borderId="0" xfId="3" applyFont="1" applyFill="1" applyAlignment="1"/>
    <xf numFmtId="49" fontId="16" fillId="0" borderId="0" xfId="0" applyNumberFormat="1" applyFont="1" applyAlignment="1">
      <alignment horizontal="left"/>
    </xf>
    <xf numFmtId="43" fontId="16" fillId="0" borderId="0" xfId="3" applyFont="1" applyFill="1" applyBorder="1" applyAlignment="1">
      <alignment horizontal="center"/>
    </xf>
    <xf numFmtId="41" fontId="16" fillId="0" borderId="0" xfId="0" applyNumberFormat="1" applyFont="1" applyAlignment="1">
      <alignment horizontal="right"/>
    </xf>
    <xf numFmtId="41" fontId="16" fillId="0" borderId="0" xfId="0" applyNumberFormat="1" applyFont="1"/>
    <xf numFmtId="49" fontId="16" fillId="0" borderId="0" xfId="0" applyNumberFormat="1" applyFont="1" applyAlignment="1">
      <alignment horizontal="center"/>
    </xf>
    <xf numFmtId="41" fontId="16" fillId="0" borderId="0" xfId="0" applyNumberFormat="1" applyFont="1" applyAlignment="1">
      <alignment horizontal="center"/>
    </xf>
    <xf numFmtId="0" fontId="15" fillId="0" borderId="0" xfId="7" applyFont="1"/>
    <xf numFmtId="49" fontId="17" fillId="0" borderId="0" xfId="0" applyNumberFormat="1" applyFont="1"/>
    <xf numFmtId="0" fontId="17" fillId="0" borderId="0" xfId="0" applyFont="1"/>
    <xf numFmtId="41" fontId="17" fillId="0" borderId="0" xfId="0" applyNumberFormat="1" applyFont="1" applyAlignment="1">
      <alignment horizontal="right"/>
    </xf>
    <xf numFmtId="41" fontId="20" fillId="0" borderId="0" xfId="0" applyNumberFormat="1" applyFont="1" applyAlignment="1">
      <alignment horizontal="center"/>
    </xf>
    <xf numFmtId="41" fontId="20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41" fontId="17" fillId="0" borderId="0" xfId="0" applyNumberFormat="1" applyFont="1" applyAlignment="1">
      <alignment horizontal="center"/>
    </xf>
    <xf numFmtId="166" fontId="16" fillId="0" borderId="0" xfId="1" applyFont="1" applyFill="1"/>
    <xf numFmtId="166" fontId="16" fillId="0" borderId="0" xfId="0" applyNumberFormat="1" applyFont="1"/>
    <xf numFmtId="169" fontId="16" fillId="0" borderId="0" xfId="0" applyNumberFormat="1" applyFont="1"/>
    <xf numFmtId="43" fontId="16" fillId="0" borderId="0" xfId="0" applyNumberFormat="1" applyFont="1"/>
    <xf numFmtId="0" fontId="17" fillId="0" borderId="0" xfId="0" applyFont="1" applyAlignment="1">
      <alignment horizontal="right"/>
    </xf>
    <xf numFmtId="0" fontId="16" fillId="0" borderId="0" xfId="0" quotePrefix="1" applyFont="1"/>
    <xf numFmtId="49" fontId="3" fillId="0" borderId="0" xfId="2" applyNumberFormat="1" applyFont="1" applyAlignment="1">
      <alignment vertical="top"/>
    </xf>
    <xf numFmtId="49" fontId="3" fillId="0" borderId="0" xfId="2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170" fontId="4" fillId="0" borderId="0" xfId="1" applyNumberFormat="1" applyFont="1" applyFill="1" applyAlignment="1">
      <alignment horizontal="right"/>
    </xf>
    <xf numFmtId="170" fontId="4" fillId="0" borderId="0" xfId="1" applyNumberFormat="1" applyFont="1" applyAlignment="1">
      <alignment horizontal="center"/>
    </xf>
    <xf numFmtId="170" fontId="4" fillId="0" borderId="0" xfId="1" applyNumberFormat="1" applyFont="1" applyAlignment="1">
      <alignment horizontal="right"/>
    </xf>
    <xf numFmtId="170" fontId="4" fillId="0" borderId="0" xfId="1" applyNumberFormat="1" applyFont="1" applyFill="1" applyBorder="1" applyAlignment="1">
      <alignment horizontal="right"/>
    </xf>
    <xf numFmtId="170" fontId="4" fillId="0" borderId="1" xfId="1" applyNumberFormat="1" applyFont="1" applyFill="1" applyBorder="1" applyAlignment="1">
      <alignment horizontal="right"/>
    </xf>
    <xf numFmtId="170" fontId="4" fillId="0" borderId="0" xfId="1" applyNumberFormat="1" applyFont="1" applyFill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49" fontId="13" fillId="0" borderId="0" xfId="0" applyNumberFormat="1" applyFont="1"/>
    <xf numFmtId="0" fontId="4" fillId="0" borderId="0" xfId="2" quotePrefix="1" applyFont="1"/>
    <xf numFmtId="0" fontId="4" fillId="0" borderId="0" xfId="2" quotePrefix="1" applyFont="1" applyAlignment="1">
      <alignment horizontal="center"/>
    </xf>
    <xf numFmtId="41" fontId="5" fillId="0" borderId="0" xfId="2" applyNumberFormat="1" applyFont="1" applyAlignment="1">
      <alignment horizontal="right"/>
    </xf>
    <xf numFmtId="41" fontId="3" fillId="0" borderId="0" xfId="2" applyNumberFormat="1" applyFont="1" applyAlignment="1">
      <alignment horizontal="right"/>
    </xf>
    <xf numFmtId="41" fontId="4" fillId="0" borderId="4" xfId="2" applyNumberFormat="1" applyFont="1" applyBorder="1" applyAlignment="1">
      <alignment horizontal="right"/>
    </xf>
    <xf numFmtId="170" fontId="4" fillId="0" borderId="2" xfId="1" applyNumberFormat="1" applyFont="1" applyFill="1" applyBorder="1" applyAlignment="1">
      <alignment horizontal="right"/>
    </xf>
    <xf numFmtId="168" fontId="6" fillId="0" borderId="0" xfId="2" applyNumberFormat="1" applyFont="1"/>
    <xf numFmtId="41" fontId="6" fillId="0" borderId="0" xfId="2" applyNumberFormat="1" applyFont="1"/>
    <xf numFmtId="0" fontId="5" fillId="0" borderId="0" xfId="2" applyFont="1" applyAlignment="1">
      <alignment horizontal="center"/>
    </xf>
    <xf numFmtId="196" fontId="3" fillId="0" borderId="1" xfId="2" quotePrefix="1" applyNumberFormat="1" applyFont="1" applyBorder="1" applyAlignment="1">
      <alignment horizontal="center"/>
    </xf>
    <xf numFmtId="0" fontId="3" fillId="0" borderId="0" xfId="7" applyFont="1"/>
    <xf numFmtId="49" fontId="13" fillId="0" borderId="0" xfId="0" applyNumberFormat="1" applyFont="1" applyAlignment="1">
      <alignment horizontal="left"/>
    </xf>
    <xf numFmtId="49" fontId="12" fillId="0" borderId="0" xfId="0" applyNumberFormat="1" applyFont="1"/>
    <xf numFmtId="41" fontId="4" fillId="0" borderId="0" xfId="5" applyNumberFormat="1" applyFont="1" applyAlignment="1">
      <alignment horizontal="right"/>
    </xf>
    <xf numFmtId="41" fontId="6" fillId="0" borderId="0" xfId="2" applyNumberFormat="1" applyFont="1" applyAlignment="1">
      <alignment horizontal="right"/>
    </xf>
    <xf numFmtId="0" fontId="4" fillId="0" borderId="0" xfId="7" applyFont="1"/>
    <xf numFmtId="41" fontId="6" fillId="0" borderId="2" xfId="2" applyNumberFormat="1" applyFont="1" applyBorder="1" applyAlignment="1">
      <alignment horizontal="right"/>
    </xf>
    <xf numFmtId="0" fontId="44" fillId="0" borderId="0" xfId="6" applyFont="1"/>
    <xf numFmtId="49" fontId="22" fillId="0" borderId="0" xfId="0" applyNumberFormat="1" applyFont="1"/>
    <xf numFmtId="37" fontId="3" fillId="0" borderId="0" xfId="2" applyNumberFormat="1" applyFont="1" applyAlignment="1">
      <alignment horizontal="right"/>
    </xf>
    <xf numFmtId="37" fontId="5" fillId="0" borderId="0" xfId="2" applyNumberFormat="1" applyFont="1" applyAlignment="1">
      <alignment horizontal="right"/>
    </xf>
    <xf numFmtId="37" fontId="4" fillId="0" borderId="0" xfId="2" applyNumberFormat="1" applyFont="1" applyAlignment="1">
      <alignment horizontal="right"/>
    </xf>
    <xf numFmtId="37" fontId="6" fillId="0" borderId="0" xfId="2" applyNumberFormat="1" applyFont="1" applyAlignment="1">
      <alignment horizontal="right"/>
    </xf>
    <xf numFmtId="37" fontId="9" fillId="0" borderId="0" xfId="2" applyNumberFormat="1" applyFont="1"/>
    <xf numFmtId="0" fontId="9" fillId="0" borderId="0" xfId="2" applyFont="1"/>
    <xf numFmtId="37" fontId="6" fillId="0" borderId="0" xfId="2" applyNumberFormat="1" applyFont="1"/>
    <xf numFmtId="49" fontId="9" fillId="0" borderId="0" xfId="2" applyNumberFormat="1" applyFont="1"/>
    <xf numFmtId="49" fontId="10" fillId="0" borderId="0" xfId="2" applyNumberFormat="1" applyFont="1"/>
    <xf numFmtId="49" fontId="3" fillId="0" borderId="0" xfId="2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3" fontId="4" fillId="0" borderId="0" xfId="3" applyFont="1" applyFill="1" applyBorder="1" applyAlignment="1">
      <alignment horizontal="center"/>
    </xf>
    <xf numFmtId="41" fontId="3" fillId="0" borderId="0" xfId="0" applyNumberFormat="1" applyFont="1" applyAlignment="1">
      <alignment horizontal="right"/>
    </xf>
    <xf numFmtId="169" fontId="4" fillId="0" borderId="1" xfId="3" applyNumberFormat="1" applyFont="1" applyFill="1" applyBorder="1" applyAlignment="1">
      <alignment horizontal="right"/>
    </xf>
    <xf numFmtId="41" fontId="3" fillId="0" borderId="0" xfId="0" applyNumberFormat="1" applyFont="1" applyAlignment="1">
      <alignment horizontal="center"/>
    </xf>
    <xf numFmtId="169" fontId="3" fillId="0" borderId="2" xfId="3" applyNumberFormat="1" applyFont="1" applyFill="1" applyBorder="1" applyAlignment="1">
      <alignment horizontal="center"/>
    </xf>
    <xf numFmtId="169" fontId="3" fillId="0" borderId="0" xfId="3" applyNumberFormat="1" applyFont="1" applyFill="1" applyBorder="1" applyAlignment="1">
      <alignment horizontal="center"/>
    </xf>
    <xf numFmtId="169" fontId="4" fillId="0" borderId="0" xfId="3" applyNumberFormat="1" applyFont="1" applyFill="1" applyBorder="1" applyAlignment="1"/>
    <xf numFmtId="41" fontId="4" fillId="0" borderId="0" xfId="8" applyNumberFormat="1" applyFont="1" applyFill="1" applyBorder="1" applyAlignment="1">
      <alignment horizontal="right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166" fontId="4" fillId="0" borderId="0" xfId="0" applyNumberFormat="1" applyFont="1"/>
    <xf numFmtId="169" fontId="4" fillId="0" borderId="0" xfId="0" applyNumberFormat="1" applyFont="1"/>
    <xf numFmtId="166" fontId="6" fillId="0" borderId="0" xfId="1" applyFont="1" applyFill="1"/>
    <xf numFmtId="166" fontId="6" fillId="0" borderId="0" xfId="2" applyNumberFormat="1" applyFont="1"/>
    <xf numFmtId="0" fontId="48" fillId="0" borderId="0" xfId="0" applyFont="1" applyAlignment="1">
      <alignment horizontal="left" vertical="center"/>
    </xf>
    <xf numFmtId="0" fontId="48" fillId="6" borderId="0" xfId="0" applyFont="1" applyFill="1" applyAlignment="1">
      <alignment horizontal="left" vertical="center"/>
    </xf>
    <xf numFmtId="43" fontId="4" fillId="0" borderId="0" xfId="0" applyNumberFormat="1" applyFont="1"/>
    <xf numFmtId="0" fontId="4" fillId="6" borderId="0" xfId="2" applyFont="1" applyFill="1"/>
    <xf numFmtId="166" fontId="16" fillId="0" borderId="0" xfId="1" applyFont="1"/>
    <xf numFmtId="0" fontId="5" fillId="0" borderId="0" xfId="0" applyFont="1"/>
    <xf numFmtId="49" fontId="4" fillId="0" borderId="0" xfId="2" applyNumberFormat="1" applyFont="1" applyAlignment="1">
      <alignment horizontal="left"/>
    </xf>
    <xf numFmtId="49" fontId="4" fillId="6" borderId="0" xfId="2" applyNumberFormat="1" applyFont="1" applyFill="1" applyAlignment="1">
      <alignment horizontal="left"/>
    </xf>
    <xf numFmtId="49" fontId="13" fillId="6" borderId="0" xfId="0" applyNumberFormat="1" applyFont="1" applyFill="1"/>
    <xf numFmtId="49" fontId="4" fillId="6" borderId="0" xfId="0" applyNumberFormat="1" applyFont="1" applyFill="1" applyAlignment="1">
      <alignment horizontal="left"/>
    </xf>
    <xf numFmtId="0" fontId="4" fillId="6" borderId="0" xfId="0" applyFont="1" applyFill="1"/>
    <xf numFmtId="49" fontId="4" fillId="6" borderId="0" xfId="2" applyNumberFormat="1" applyFont="1" applyFill="1"/>
    <xf numFmtId="49" fontId="13" fillId="0" borderId="0" xfId="0" applyNumberFormat="1" applyFont="1" applyAlignment="1">
      <alignment wrapText="1"/>
    </xf>
    <xf numFmtId="169" fontId="6" fillId="0" borderId="5" xfId="2" applyNumberFormat="1" applyFont="1" applyBorder="1"/>
    <xf numFmtId="49" fontId="4" fillId="0" borderId="0" xfId="2" applyNumberFormat="1" applyFont="1" applyAlignment="1">
      <alignment wrapText="1"/>
    </xf>
    <xf numFmtId="166" fontId="4" fillId="0" borderId="0" xfId="1" applyFont="1"/>
    <xf numFmtId="196" fontId="3" fillId="0" borderId="0" xfId="2" quotePrefix="1" applyNumberFormat="1" applyFont="1" applyAlignment="1">
      <alignment horizontal="center"/>
    </xf>
    <xf numFmtId="0" fontId="46" fillId="0" borderId="0" xfId="2" applyFont="1" applyAlignment="1">
      <alignment horizontal="center"/>
    </xf>
    <xf numFmtId="49" fontId="46" fillId="0" borderId="0" xfId="2" applyNumberFormat="1" applyFont="1" applyAlignment="1">
      <alignment horizontal="center"/>
    </xf>
    <xf numFmtId="49" fontId="3" fillId="0" borderId="0" xfId="2" applyNumberFormat="1" applyFont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4" fillId="0" borderId="0" xfId="2" quotePrefix="1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top" wrapText="1"/>
    </xf>
    <xf numFmtId="49" fontId="4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49" fontId="12" fillId="0" borderId="0" xfId="2" applyNumberFormat="1" applyFont="1" applyAlignment="1">
      <alignment horizontal="center"/>
    </xf>
    <xf numFmtId="0" fontId="3" fillId="0" borderId="0" xfId="2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4" fillId="0" borderId="0" xfId="0" quotePrefix="1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center"/>
    </xf>
  </cellXfs>
  <cellStyles count="103">
    <cellStyle name="594941.25" xfId="18" xr:uid="{8FD7F2DB-D592-4C46-B4CE-B16CF1CB6723}"/>
    <cellStyle name="75" xfId="19" xr:uid="{1327C7E5-E5ED-4C86-A2FF-1F2D99AF428C}"/>
    <cellStyle name="AA FRAME" xfId="20" xr:uid="{B4EBF5F8-CD49-4B70-A8AA-287662F7FF5F}"/>
    <cellStyle name="AA HEADING" xfId="21" xr:uid="{644E3515-3107-4582-9A45-A7242BA365CB}"/>
    <cellStyle name="AA INITIALS" xfId="22" xr:uid="{32F2EF82-0C74-40EA-BD20-93917E2226B6}"/>
    <cellStyle name="AA INPUT" xfId="23" xr:uid="{34E0512E-F8F2-4540-BC6F-DF6A8FF04B50}"/>
    <cellStyle name="AA LOCK" xfId="24" xr:uid="{E8882950-33E3-4485-9D63-CCCE4FA366FE}"/>
    <cellStyle name="AA MGR NAME" xfId="25" xr:uid="{A9152992-4DA9-4DA5-8669-424D0EBD040C}"/>
    <cellStyle name="AA NORMAL" xfId="26" xr:uid="{7DA5C52A-9380-4C09-9FD8-68BA3677E7B6}"/>
    <cellStyle name="AA NUMBER" xfId="27" xr:uid="{4A67C0A8-0A90-4C1C-A533-0FF5B87F0823}"/>
    <cellStyle name="AA NUMBER2" xfId="28" xr:uid="{88BA1733-4A7D-455B-ABD2-C1754E75A30A}"/>
    <cellStyle name="AA QUESTION" xfId="29" xr:uid="{44804F0C-C792-43CD-A037-41999FDDE470}"/>
    <cellStyle name="AA SHADE" xfId="30" xr:uid="{C50D0C4F-5EE7-4B31-8C09-4326A138B430}"/>
    <cellStyle name="Calc Currency (0)" xfId="31" xr:uid="{97D765E3-9252-44A9-A96D-384CCDBBCC11}"/>
    <cellStyle name="Comma" xfId="1" builtinId="3"/>
    <cellStyle name="Comma 10" xfId="11" xr:uid="{DDE06554-81C5-4118-94E5-02A19D60B56D}"/>
    <cellStyle name="Comma 10 2" xfId="12" xr:uid="{A5F6D4CF-45E5-4368-B339-E4094F66DAB6}"/>
    <cellStyle name="Comma 10 2 2" xfId="3" xr:uid="{9F762016-DE13-4F6B-BFA8-59AE09368131}"/>
    <cellStyle name="Comma 10 2 2 2" xfId="14" xr:uid="{4F23D481-17DE-42C6-AB22-FC5CCE870A7D}"/>
    <cellStyle name="Comma 10 2 3" xfId="34" xr:uid="{26DC0662-D6BA-4CF5-8BEB-7DC93AA64BB1}"/>
    <cellStyle name="Comma 10 3" xfId="4" xr:uid="{A4A489B3-A120-46E6-872A-E77B4AF9DF40}"/>
    <cellStyle name="Comma 10 3 2" xfId="13" xr:uid="{5061ECB5-4619-414B-97C4-E6127298DB3E}"/>
    <cellStyle name="Comma 10 4" xfId="33" xr:uid="{5C7D9FB2-0626-4DF1-9B7C-D6766752481A}"/>
    <cellStyle name="Comma 16 2" xfId="8" xr:uid="{C3365CE6-BB3D-47C1-B6BE-011CED7D2502}"/>
    <cellStyle name="Comma 16 2 2" xfId="35" xr:uid="{B73D94EE-4A44-47F4-AE0A-C6181D033DA0}"/>
    <cellStyle name="Comma 16 2 3" xfId="15" xr:uid="{71F24BC3-B9E6-4F07-B371-A29EA69353B3}"/>
    <cellStyle name="Comma 2" xfId="36" xr:uid="{F88E359D-0C1E-4AA1-84E7-AD6CE5759034}"/>
    <cellStyle name="Comma 2 2" xfId="37" xr:uid="{108C94F2-C827-4395-A09D-155D81753F55}"/>
    <cellStyle name="Comma 3" xfId="38" xr:uid="{6E597E67-CCDE-47D9-BD8A-F8149F5D862F}"/>
    <cellStyle name="Comma 3 2" xfId="39" xr:uid="{59F9336D-C3AA-4B12-AFAD-89CEBCDD2405}"/>
    <cellStyle name="Comma 4" xfId="40" xr:uid="{9E9F7E2E-9A54-445F-BDE5-D27DC6D1243C}"/>
    <cellStyle name="Comma 5" xfId="41" xr:uid="{EF156C57-99FD-4DF5-AA6D-FE3179B226FD}"/>
    <cellStyle name="Comma 6" xfId="32" xr:uid="{0C8B0A48-756F-49C6-9485-C0F97BF8F888}"/>
    <cellStyle name="Comma 6 2" xfId="101" xr:uid="{86BFBAA1-3C1E-452B-9D40-B1783AA4A46B}"/>
    <cellStyle name="Comma 7" xfId="82" xr:uid="{A3CE5D32-02D9-48FB-9118-0ACE2DCF8DCD}"/>
    <cellStyle name="Comma 7 2" xfId="102" xr:uid="{E336791B-72D7-40D3-A8DE-E6878158787E}"/>
    <cellStyle name="Comma 8" xfId="98" xr:uid="{F8B00624-AFCC-4211-9FCE-DF2EE692ABE4}"/>
    <cellStyle name="Comma 9" xfId="10" xr:uid="{28E034BD-F42B-4B81-A6C4-EDEBA0E31D8B}"/>
    <cellStyle name="comma zerodec" xfId="42" xr:uid="{0BDA0F33-6867-408F-94F7-DC53E6277D9F}"/>
    <cellStyle name="Comma0" xfId="43" xr:uid="{6646ABCF-8008-4835-A0A0-21309D163649}"/>
    <cellStyle name="Copied" xfId="44" xr:uid="{1013577D-6194-4924-8F27-52BFF3F41C46}"/>
    <cellStyle name="Currency0" xfId="45" xr:uid="{8EB2D523-A16D-47FD-8766-B73F91F95BE2}"/>
    <cellStyle name="Currency1" xfId="46" xr:uid="{0967F498-47E0-4A9C-B151-A63FB9918663}"/>
    <cellStyle name="Date" xfId="47" xr:uid="{3CCF8451-4F22-43F5-B089-928CB251F2B3}"/>
    <cellStyle name="Dezimal [0]_35ERI8T2gbIEMixb4v26icuOo" xfId="48" xr:uid="{60D42F1F-6EE3-45B1-92D6-DFB571E45359}"/>
    <cellStyle name="Dezimal_35ERI8T2gbIEMixb4v26icuOo" xfId="49" xr:uid="{4FBBFB8A-7E7F-4579-B61C-AC1361F4BA82}"/>
    <cellStyle name="Dollar (zero dec)" xfId="50" xr:uid="{B8071DD5-4D5B-47B6-BFDD-58A7994E7AB2}"/>
    <cellStyle name="Entered" xfId="51" xr:uid="{258ABB7C-8A3B-4414-9B99-E2A7324BADF1}"/>
    <cellStyle name="Fixed" xfId="52" xr:uid="{CFDB3101-0CC8-4786-9A5D-B8ECF4687EE9}"/>
    <cellStyle name="Grey" xfId="53" xr:uid="{59C4BCEE-C8F9-4956-ADB3-40C3645459F2}"/>
    <cellStyle name="Header1" xfId="54" xr:uid="{1AD17F12-5F25-4E74-A5A7-F48858681E3B}"/>
    <cellStyle name="Header2" xfId="55" xr:uid="{2346BB2B-BD7E-4CC2-B594-99CF4666134A}"/>
    <cellStyle name="Input [yellow]" xfId="56" xr:uid="{C0E213F6-BA8F-4252-99EC-66AB77FAC126}"/>
    <cellStyle name="left" xfId="57" xr:uid="{23B4F0E4-851D-41EF-BF73-500BC78D4767}"/>
    <cellStyle name="Migliaia (0)" xfId="58" xr:uid="{70012A78-B225-4B0D-827A-E3A372A071F0}"/>
    <cellStyle name="Milliers [0]_laroux" xfId="59" xr:uid="{62D7C6F3-8855-4F29-8487-266B121DCB53}"/>
    <cellStyle name="Milliers_laroux" xfId="60" xr:uid="{4E0B0D2A-2C12-42AE-B401-3CF511664B04}"/>
    <cellStyle name="Monétaire [0]_laroux" xfId="61" xr:uid="{2A5A3868-E419-4463-AAA0-D0AD90C3A34B}"/>
    <cellStyle name="Monétaire_laroux" xfId="62" xr:uid="{B8063FE1-B178-4552-859D-30FF150431FA}"/>
    <cellStyle name="no dec" xfId="63" xr:uid="{310BCFD8-E600-4F10-90B8-55C1BDE78346}"/>
    <cellStyle name="Normal" xfId="0" builtinId="0"/>
    <cellStyle name="Normal - Style1" xfId="64" xr:uid="{2ACAF176-4C79-42A4-B3E5-592630AC6BB3}"/>
    <cellStyle name="Normal 111 2" xfId="16" xr:uid="{D16E2711-5E58-4E9C-BEE9-B4676D2B1327}"/>
    <cellStyle name="Normal 2" xfId="2" xr:uid="{34E062A2-47F4-446A-B2D0-16C98F263E27}"/>
    <cellStyle name="Normal 2 2" xfId="66" xr:uid="{DB7ACFCB-B7A6-486C-82BF-C1CBF29368F1}"/>
    <cellStyle name="Normal 2 3" xfId="65" xr:uid="{B2880A5D-6804-4AD0-8221-38068E42B365}"/>
    <cellStyle name="Normal 2 4" xfId="100" xr:uid="{27E5DE93-3432-45FC-A0AD-9EF394E7EB74}"/>
    <cellStyle name="Normal 3" xfId="67" xr:uid="{BDA1C004-7276-4B74-A57B-2653B601B2D2}"/>
    <cellStyle name="Normal 3 2" xfId="6" xr:uid="{E1460130-3085-46B4-A1A3-3C97DE6A649D}"/>
    <cellStyle name="Normal 4" xfId="68" xr:uid="{6EEFDE5B-353E-4A28-AB77-4A412D1A9456}"/>
    <cellStyle name="Normal 5" xfId="69" xr:uid="{00913AA4-5872-41B8-AA6E-9C19F1F7DF5E}"/>
    <cellStyle name="Normal 6" xfId="99" xr:uid="{1F37AF8E-CDDF-4375-9C82-0C1DD059EED1}"/>
    <cellStyle name="Normal 7" xfId="9" xr:uid="{27D94DE4-B4B2-4ED4-A2F1-35FC7D08F127}"/>
    <cellStyle name="Normal 8" xfId="17" xr:uid="{744BF8D7-2F95-4E17-9557-94CFF61090C0}"/>
    <cellStyle name="Normal_BL" xfId="5" xr:uid="{F0AEC520-F7D0-4636-AC50-A48AAAE3B12B}"/>
    <cellStyle name="Percent [2]" xfId="70" xr:uid="{BCC8856C-50E6-4DCC-9B9A-0DDEAEDC4CA3}"/>
    <cellStyle name="Quantity" xfId="71" xr:uid="{B7C24CDB-C0BB-44C6-832F-5B51410FBE9C}"/>
    <cellStyle name="RevList" xfId="72" xr:uid="{3D4639BF-D8BD-4257-BC34-C42A07A93092}"/>
    <cellStyle name="Standard_Data" xfId="73" xr:uid="{49E73E0D-8768-40E0-96A8-4C0CCFA00237}"/>
    <cellStyle name="Style 1" xfId="74" xr:uid="{94095A18-B472-4695-95FA-2A8F6F345EC6}"/>
    <cellStyle name="Subtotal" xfId="75" xr:uid="{6FC5FA0E-E0FF-4661-A39D-EBA1AD284B56}"/>
    <cellStyle name="Valuta (0)" xfId="76" xr:uid="{93B3BAE7-4827-4A24-BF1D-B8DA527D35E0}"/>
    <cellStyle name="wrap" xfId="77" xr:uid="{674F5F37-A600-46FD-921C-5BBFC9331C45}"/>
    <cellStyle name="Wไhrung [0]_35ERI8T2gbIEMixb4v26icuOo" xfId="78" xr:uid="{F7B18AF0-48A5-4227-BE84-7FB3F21B7304}"/>
    <cellStyle name="Wไhrung_35ERI8T2gbIEMixb4v26icuOo" xfId="79" xr:uid="{04C97E19-B25A-4410-950B-A702561D2D03}"/>
    <cellStyle name="ณfน๔_NTCณ๘ป๙ (2)" xfId="80" xr:uid="{C9707A9C-578A-4ED6-9ED4-ABC29FD28C6B}"/>
    <cellStyle name="น้บะภฒ_95" xfId="81" xr:uid="{A387CD15-D481-4182-99D8-B9E985BB89BC}"/>
    <cellStyle name="ปกติ_งบการเงินไทย Q1-49" xfId="7" xr:uid="{25FC9BC6-E98C-4AD2-BEF7-18262FC46CD6}"/>
    <cellStyle name="ฤธถ [0]_95" xfId="83" xr:uid="{F5358447-1105-4EE1-AF3F-5E16779ACA3A}"/>
    <cellStyle name="ฤธถ_95" xfId="84" xr:uid="{1B8DFBB8-5391-47CD-B01B-35A2415A765F}"/>
    <cellStyle name="ล๋ศญ [0]_95" xfId="85" xr:uid="{7BB0E54B-D4C6-4A8A-BD85-6DF373C28906}"/>
    <cellStyle name="ล๋ศญ_95" xfId="86" xr:uid="{759F4B7D-5724-45AC-BD71-6B2E2C6CB792}"/>
    <cellStyle name="วฅมุ_4ฟ๙ฝวภ๛" xfId="87" xr:uid="{E2A82492-FB06-4BF5-9FAB-67AA240420C5}"/>
    <cellStyle name="一般_liz-ss" xfId="88" xr:uid="{5A310CE4-B502-4DDB-8057-0D62EB693FDF}"/>
    <cellStyle name="千分位[0]_liz-ss" xfId="89" xr:uid="{90375216-0B74-4C77-88A1-34BCCC19D734}"/>
    <cellStyle name="千分位_liz-ss" xfId="90" xr:uid="{A4C389D3-A8DE-450F-9EE6-3832E3EE7CBA}"/>
    <cellStyle name="桁区切り [0.00]_part price" xfId="91" xr:uid="{7CEE549E-891F-4F42-B334-DE0146A92E77}"/>
    <cellStyle name="桁区切り_part price" xfId="92" xr:uid="{2FC8AC38-B10E-4577-A18B-1749FA7F9CD4}"/>
    <cellStyle name="標準_Book1" xfId="93" xr:uid="{032A19B9-0555-4F12-A266-1D372990E03E}"/>
    <cellStyle name="貨幣 [0]_liz-ss" xfId="94" xr:uid="{0967BCA6-08C3-4C13-B5E5-7151285DEAE4}"/>
    <cellStyle name="貨幣_liz-ss" xfId="95" xr:uid="{D0EC0C55-2793-4D15-A3DA-81312DABB64F}"/>
    <cellStyle name="通貨 [0.00]_part price" xfId="96" xr:uid="{99CE27E6-172E-4F6C-A6EE-D0E45337A21E}"/>
    <cellStyle name="通貨_part price" xfId="97" xr:uid="{ECEA6B4A-DC81-41CE-902B-3A2DF16B39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7753-958F-47EC-A76D-6BB17CD12B76}">
  <sheetPr>
    <tabColor rgb="FF92D050"/>
    <pageSetUpPr fitToPage="1"/>
  </sheetPr>
  <dimension ref="B2:M128"/>
  <sheetViews>
    <sheetView showGridLines="0" view="pageBreakPreview" topLeftCell="A50" zoomScale="60" zoomScaleNormal="145" workbookViewId="0">
      <selection activeCell="F57" sqref="F57:I57"/>
    </sheetView>
  </sheetViews>
  <sheetFormatPr defaultColWidth="9" defaultRowHeight="20"/>
  <cols>
    <col min="1" max="1" width="3.08984375" style="106" customWidth="1"/>
    <col min="2" max="2" width="2.453125" style="106" customWidth="1"/>
    <col min="3" max="3" width="38.453125" style="4" customWidth="1"/>
    <col min="4" max="4" width="7.7265625" style="2" customWidth="1"/>
    <col min="5" max="5" width="1" style="2" customWidth="1"/>
    <col min="6" max="6" width="13.7265625" style="2" customWidth="1"/>
    <col min="7" max="7" width="1" style="2" customWidth="1"/>
    <col min="8" max="8" width="14.6328125" style="2" customWidth="1"/>
    <col min="9" max="9" width="1" style="2" customWidth="1"/>
    <col min="10" max="10" width="1" style="2" hidden="1" customWidth="1"/>
    <col min="11" max="11" width="13.7265625" style="26" customWidth="1"/>
    <col min="12" max="12" width="1" style="2" customWidth="1"/>
    <col min="13" max="13" width="14.6328125" style="2" customWidth="1"/>
    <col min="14" max="16384" width="9" style="106"/>
  </cols>
  <sheetData>
    <row r="2" spans="2:13" ht="20.5">
      <c r="C2" s="214" t="s">
        <v>55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2:13" ht="20.5">
      <c r="C3" s="214" t="s">
        <v>56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</row>
    <row r="4" spans="2:13" ht="20.5">
      <c r="C4" s="214" t="s">
        <v>227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</row>
    <row r="5" spans="2:13" ht="6.75" customHeight="1"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2:13" ht="20.5">
      <c r="C6" s="1"/>
      <c r="F6" s="215" t="s">
        <v>52</v>
      </c>
      <c r="G6" s="215"/>
      <c r="H6" s="215"/>
      <c r="I6" s="215"/>
      <c r="J6" s="215"/>
      <c r="K6" s="215"/>
      <c r="L6" s="215"/>
      <c r="M6" s="215"/>
    </row>
    <row r="7" spans="2:13" ht="20.5">
      <c r="C7" s="1"/>
      <c r="F7" s="215" t="s">
        <v>53</v>
      </c>
      <c r="G7" s="215"/>
      <c r="H7" s="215"/>
      <c r="I7" s="215"/>
      <c r="K7" s="216" t="s">
        <v>54</v>
      </c>
      <c r="L7" s="216"/>
      <c r="M7" s="216"/>
    </row>
    <row r="8" spans="2:13" ht="20.5">
      <c r="D8" s="148" t="s">
        <v>51</v>
      </c>
      <c r="E8" s="3"/>
      <c r="F8" s="5" t="s">
        <v>228</v>
      </c>
      <c r="G8" s="3"/>
      <c r="H8" s="5" t="s">
        <v>182</v>
      </c>
      <c r="I8" s="3"/>
      <c r="J8" s="3"/>
      <c r="K8" s="5" t="s">
        <v>228</v>
      </c>
      <c r="L8" s="3"/>
      <c r="M8" s="5" t="s">
        <v>182</v>
      </c>
    </row>
    <row r="9" spans="2:13" ht="20.5">
      <c r="D9" s="3"/>
      <c r="E9" s="3"/>
      <c r="F9" s="8"/>
      <c r="G9" s="8"/>
      <c r="H9" s="8"/>
      <c r="I9" s="3"/>
      <c r="J9" s="3"/>
      <c r="K9" s="8"/>
      <c r="L9" s="8"/>
      <c r="M9" s="8"/>
    </row>
    <row r="10" spans="2:13" ht="20.5">
      <c r="B10" s="212" t="s">
        <v>180</v>
      </c>
      <c r="C10" s="212"/>
      <c r="E10" s="3"/>
      <c r="F10" s="3"/>
      <c r="G10" s="3"/>
      <c r="H10" s="3"/>
      <c r="I10" s="3"/>
      <c r="J10" s="3"/>
      <c r="K10" s="159"/>
      <c r="L10" s="3"/>
      <c r="M10" s="159"/>
    </row>
    <row r="11" spans="2:13" ht="20.5">
      <c r="B11" s="9" t="s">
        <v>5</v>
      </c>
      <c r="D11" s="10"/>
      <c r="E11" s="10"/>
      <c r="F11" s="170"/>
      <c r="G11" s="10"/>
      <c r="H11" s="170"/>
      <c r="I11" s="10"/>
      <c r="J11" s="10"/>
      <c r="K11" s="171"/>
      <c r="L11" s="170"/>
      <c r="M11" s="171"/>
    </row>
    <row r="12" spans="2:13">
      <c r="C12" s="4" t="s">
        <v>6</v>
      </c>
      <c r="D12" s="10">
        <v>5</v>
      </c>
      <c r="E12" s="10"/>
      <c r="F12" s="158">
        <v>6541</v>
      </c>
      <c r="G12" s="10"/>
      <c r="H12" s="158">
        <v>19705</v>
      </c>
      <c r="I12" s="10"/>
      <c r="J12" s="10"/>
      <c r="K12" s="158">
        <v>2155</v>
      </c>
      <c r="L12" s="12"/>
      <c r="M12" s="158">
        <v>1574</v>
      </c>
    </row>
    <row r="13" spans="2:13">
      <c r="C13" s="4" t="s">
        <v>7</v>
      </c>
      <c r="D13" s="10"/>
      <c r="E13" s="10"/>
      <c r="F13" s="158"/>
      <c r="G13" s="10"/>
      <c r="H13" s="158"/>
      <c r="I13" s="10"/>
      <c r="J13" s="10"/>
      <c r="K13" s="157"/>
      <c r="L13" s="12"/>
      <c r="M13" s="158"/>
    </row>
    <row r="14" spans="2:13">
      <c r="C14" s="4" t="s">
        <v>8</v>
      </c>
      <c r="D14" s="10">
        <v>4.4000000000000004</v>
      </c>
      <c r="E14" s="10"/>
      <c r="F14" s="158">
        <v>11962</v>
      </c>
      <c r="G14" s="10"/>
      <c r="H14" s="158">
        <v>80397</v>
      </c>
      <c r="I14" s="10"/>
      <c r="J14" s="10"/>
      <c r="K14" s="158">
        <v>9695</v>
      </c>
      <c r="L14" s="12"/>
      <c r="M14" s="158">
        <v>6502</v>
      </c>
    </row>
    <row r="15" spans="2:13">
      <c r="C15" s="4" t="s">
        <v>9</v>
      </c>
      <c r="D15" s="10">
        <v>6</v>
      </c>
      <c r="E15" s="10"/>
      <c r="F15" s="158">
        <v>206901</v>
      </c>
      <c r="G15" s="10"/>
      <c r="H15" s="158">
        <v>86132</v>
      </c>
      <c r="I15" s="10"/>
      <c r="J15" s="10"/>
      <c r="K15" s="158">
        <v>89550</v>
      </c>
      <c r="L15" s="12"/>
      <c r="M15" s="158">
        <v>22074</v>
      </c>
    </row>
    <row r="16" spans="2:13">
      <c r="C16" s="4" t="s">
        <v>230</v>
      </c>
      <c r="D16" s="10">
        <v>7</v>
      </c>
      <c r="E16" s="10"/>
      <c r="F16" s="158">
        <v>1999</v>
      </c>
      <c r="G16" s="10"/>
      <c r="H16" s="158">
        <v>0</v>
      </c>
      <c r="I16" s="10"/>
      <c r="J16" s="10"/>
      <c r="K16" s="158">
        <v>0</v>
      </c>
      <c r="L16" s="12"/>
      <c r="M16" s="158">
        <v>0</v>
      </c>
    </row>
    <row r="17" spans="2:13" hidden="1">
      <c r="C17" s="206" t="s">
        <v>207</v>
      </c>
      <c r="D17" s="10"/>
      <c r="E17" s="10"/>
      <c r="F17" s="158">
        <v>0</v>
      </c>
      <c r="G17" s="10"/>
      <c r="H17" s="158">
        <v>0</v>
      </c>
      <c r="I17" s="10"/>
      <c r="J17" s="10"/>
      <c r="K17" s="158">
        <v>0</v>
      </c>
      <c r="L17" s="12"/>
      <c r="M17" s="158">
        <v>0</v>
      </c>
    </row>
    <row r="18" spans="2:13">
      <c r="C18" s="4" t="s">
        <v>10</v>
      </c>
      <c r="D18" s="10">
        <v>4.5</v>
      </c>
      <c r="E18" s="10"/>
      <c r="F18" s="158">
        <v>0</v>
      </c>
      <c r="G18" s="10"/>
      <c r="H18" s="158">
        <v>0</v>
      </c>
      <c r="I18" s="10"/>
      <c r="J18" s="10"/>
      <c r="K18" s="158">
        <v>116385</v>
      </c>
      <c r="L18" s="12"/>
      <c r="M18" s="158">
        <v>85200</v>
      </c>
    </row>
    <row r="19" spans="2:13">
      <c r="C19" s="4" t="s">
        <v>11</v>
      </c>
      <c r="D19" s="10">
        <v>4.8</v>
      </c>
      <c r="E19" s="10"/>
      <c r="F19" s="158">
        <v>6109</v>
      </c>
      <c r="G19" s="10"/>
      <c r="H19" s="158">
        <v>200</v>
      </c>
      <c r="I19" s="10"/>
      <c r="J19" s="10"/>
      <c r="K19" s="158">
        <v>0</v>
      </c>
      <c r="L19" s="12"/>
      <c r="M19" s="158">
        <v>0</v>
      </c>
    </row>
    <row r="20" spans="2:13" hidden="1">
      <c r="C20" s="4" t="s">
        <v>187</v>
      </c>
      <c r="D20" s="10"/>
      <c r="E20" s="10"/>
      <c r="F20" s="12"/>
      <c r="G20" s="10"/>
      <c r="H20" s="12"/>
      <c r="I20" s="10"/>
      <c r="J20" s="12"/>
      <c r="K20" s="12">
        <v>0</v>
      </c>
      <c r="L20" s="12"/>
      <c r="M20" s="12">
        <v>0</v>
      </c>
    </row>
    <row r="21" spans="2:13" hidden="1">
      <c r="C21" s="4" t="s">
        <v>12</v>
      </c>
      <c r="D21" s="10"/>
      <c r="E21" s="10"/>
      <c r="F21" s="13"/>
      <c r="G21" s="10"/>
      <c r="H21" s="14">
        <v>0</v>
      </c>
      <c r="I21" s="10"/>
      <c r="J21" s="10"/>
      <c r="K21" s="13"/>
      <c r="L21" s="12"/>
      <c r="M21" s="14">
        <v>0</v>
      </c>
    </row>
    <row r="22" spans="2:13" hidden="1">
      <c r="C22" s="4" t="s">
        <v>13</v>
      </c>
      <c r="D22" s="10"/>
      <c r="E22" s="10"/>
      <c r="F22" s="158"/>
      <c r="G22" s="10"/>
      <c r="H22" s="158">
        <v>0</v>
      </c>
      <c r="I22" s="10"/>
      <c r="J22" s="10"/>
      <c r="K22" s="158"/>
      <c r="L22" s="12"/>
      <c r="M22" s="158">
        <v>0</v>
      </c>
    </row>
    <row r="23" spans="2:13">
      <c r="C23" s="4" t="s">
        <v>14</v>
      </c>
      <c r="D23" s="10"/>
      <c r="E23" s="10"/>
      <c r="F23" s="13">
        <v>6888</v>
      </c>
      <c r="G23" s="10"/>
      <c r="H23" s="14">
        <v>5971</v>
      </c>
      <c r="I23" s="10"/>
      <c r="J23" s="10"/>
      <c r="K23" s="13">
        <v>2198</v>
      </c>
      <c r="L23" s="12"/>
      <c r="M23" s="14">
        <v>3068</v>
      </c>
    </row>
    <row r="24" spans="2:13" ht="20.5">
      <c r="B24" s="9" t="s">
        <v>15</v>
      </c>
      <c r="D24" s="10"/>
      <c r="E24" s="10"/>
      <c r="F24" s="16">
        <f>SUM(F12:F23)</f>
        <v>240400</v>
      </c>
      <c r="G24" s="17"/>
      <c r="H24" s="16">
        <f>SUM(H12:H23)</f>
        <v>192405</v>
      </c>
      <c r="I24" s="17"/>
      <c r="J24" s="17"/>
      <c r="K24" s="16">
        <f>SUM(K12:K23)</f>
        <v>219983</v>
      </c>
      <c r="L24" s="12"/>
      <c r="M24" s="156">
        <f>SUM(M12:M23)</f>
        <v>118418</v>
      </c>
    </row>
    <row r="25" spans="2:13" ht="8.25" customHeight="1">
      <c r="C25" s="9"/>
      <c r="D25" s="10"/>
      <c r="E25" s="10"/>
      <c r="F25" s="11"/>
      <c r="G25" s="10"/>
      <c r="H25" s="11"/>
      <c r="I25" s="10"/>
      <c r="J25" s="10"/>
      <c r="K25" s="158"/>
      <c r="L25" s="12"/>
      <c r="M25" s="158"/>
    </row>
    <row r="26" spans="2:13" ht="20.5">
      <c r="B26" s="9" t="s">
        <v>16</v>
      </c>
      <c r="D26" s="10"/>
      <c r="E26" s="10"/>
      <c r="F26" s="11"/>
      <c r="G26" s="10"/>
      <c r="H26" s="11"/>
      <c r="I26" s="10"/>
      <c r="J26" s="10"/>
      <c r="K26" s="158"/>
      <c r="L26" s="12"/>
      <c r="M26" s="158"/>
    </row>
    <row r="27" spans="2:13">
      <c r="C27" s="4" t="s">
        <v>17</v>
      </c>
      <c r="D27" s="10">
        <v>8</v>
      </c>
      <c r="E27" s="10"/>
      <c r="F27" s="158">
        <v>50000</v>
      </c>
      <c r="G27" s="10"/>
      <c r="H27" s="158">
        <v>50000</v>
      </c>
      <c r="I27" s="10"/>
      <c r="J27" s="10"/>
      <c r="K27" s="158">
        <v>50000</v>
      </c>
      <c r="L27" s="12"/>
      <c r="M27" s="158">
        <v>50000</v>
      </c>
    </row>
    <row r="28" spans="2:13">
      <c r="C28" s="4" t="s">
        <v>18</v>
      </c>
      <c r="D28" s="10">
        <v>9</v>
      </c>
      <c r="E28" s="10"/>
      <c r="F28" s="158">
        <v>1623</v>
      </c>
      <c r="G28" s="10"/>
      <c r="H28" s="158">
        <v>1695</v>
      </c>
      <c r="I28" s="10"/>
      <c r="J28" s="10"/>
      <c r="K28" s="158">
        <v>450</v>
      </c>
      <c r="L28" s="12"/>
      <c r="M28" s="158">
        <v>655</v>
      </c>
    </row>
    <row r="29" spans="2:13">
      <c r="C29" s="4" t="s">
        <v>19</v>
      </c>
      <c r="D29" s="10">
        <v>10</v>
      </c>
      <c r="E29" s="10"/>
      <c r="F29" s="158">
        <v>0</v>
      </c>
      <c r="G29" s="10"/>
      <c r="H29" s="158">
        <v>0</v>
      </c>
      <c r="I29" s="10"/>
      <c r="J29" s="10"/>
      <c r="K29" s="158">
        <v>258700</v>
      </c>
      <c r="L29" s="12"/>
      <c r="M29" s="158">
        <v>200400</v>
      </c>
    </row>
    <row r="30" spans="2:13">
      <c r="C30" s="4" t="s">
        <v>20</v>
      </c>
      <c r="D30" s="10">
        <v>12</v>
      </c>
      <c r="E30" s="10"/>
      <c r="F30" s="158">
        <v>1263776</v>
      </c>
      <c r="G30" s="10"/>
      <c r="H30" s="158">
        <v>435891</v>
      </c>
      <c r="I30" s="10"/>
      <c r="J30" s="10"/>
      <c r="K30" s="158">
        <v>1154680</v>
      </c>
      <c r="L30" s="12"/>
      <c r="M30" s="158">
        <v>404930</v>
      </c>
    </row>
    <row r="31" spans="2:13">
      <c r="C31" s="4" t="s">
        <v>57</v>
      </c>
      <c r="D31" s="10">
        <v>4.7</v>
      </c>
      <c r="E31" s="10"/>
      <c r="F31" s="158">
        <v>0</v>
      </c>
      <c r="G31" s="10"/>
      <c r="H31" s="158">
        <v>109085</v>
      </c>
      <c r="I31" s="10"/>
      <c r="J31" s="10"/>
      <c r="K31" s="158">
        <v>0</v>
      </c>
      <c r="L31" s="12"/>
      <c r="M31" s="158">
        <v>109085</v>
      </c>
    </row>
    <row r="32" spans="2:13">
      <c r="C32" s="4" t="s">
        <v>231</v>
      </c>
      <c r="D32" s="10">
        <v>4.5999999999999996</v>
      </c>
      <c r="E32" s="10"/>
      <c r="F32" s="158">
        <v>0</v>
      </c>
      <c r="G32" s="10"/>
      <c r="H32" s="158">
        <v>0</v>
      </c>
      <c r="I32" s="10"/>
      <c r="J32" s="10"/>
      <c r="K32" s="158">
        <v>30000</v>
      </c>
      <c r="L32" s="12"/>
      <c r="M32" s="158">
        <v>30000</v>
      </c>
    </row>
    <row r="33" spans="2:13">
      <c r="C33" s="4" t="s">
        <v>225</v>
      </c>
      <c r="D33" s="10">
        <v>11</v>
      </c>
      <c r="E33" s="10"/>
      <c r="F33" s="158">
        <v>141040</v>
      </c>
      <c r="G33" s="10"/>
      <c r="H33" s="158">
        <v>0</v>
      </c>
      <c r="I33" s="10"/>
      <c r="J33" s="10"/>
      <c r="K33" s="158">
        <v>141040</v>
      </c>
      <c r="L33" s="12"/>
      <c r="M33" s="158">
        <v>0</v>
      </c>
    </row>
    <row r="34" spans="2:13">
      <c r="C34" s="206" t="s">
        <v>229</v>
      </c>
      <c r="D34" s="10">
        <v>7</v>
      </c>
      <c r="E34" s="10"/>
      <c r="F34" s="158">
        <v>8774</v>
      </c>
      <c r="G34" s="10"/>
      <c r="H34" s="158">
        <v>0</v>
      </c>
      <c r="I34" s="10"/>
      <c r="J34" s="10"/>
      <c r="K34" s="158">
        <v>0</v>
      </c>
      <c r="L34" s="12"/>
      <c r="M34" s="158">
        <v>0</v>
      </c>
    </row>
    <row r="35" spans="2:13">
      <c r="C35" s="4" t="s">
        <v>21</v>
      </c>
      <c r="D35" s="10">
        <v>13</v>
      </c>
      <c r="E35" s="10"/>
      <c r="F35" s="158">
        <v>58365</v>
      </c>
      <c r="G35" s="10"/>
      <c r="H35" s="158">
        <v>58365</v>
      </c>
      <c r="I35" s="10"/>
      <c r="J35" s="10"/>
      <c r="K35" s="158">
        <v>58365</v>
      </c>
      <c r="L35" s="12"/>
      <c r="M35" s="158">
        <v>58365</v>
      </c>
    </row>
    <row r="36" spans="2:13">
      <c r="C36" s="4" t="s">
        <v>22</v>
      </c>
      <c r="D36" s="10">
        <v>14</v>
      </c>
      <c r="E36" s="10"/>
      <c r="F36" s="158">
        <v>280182</v>
      </c>
      <c r="G36" s="10"/>
      <c r="H36" s="158">
        <v>340391</v>
      </c>
      <c r="I36" s="10"/>
      <c r="J36" s="10"/>
      <c r="K36" s="158">
        <v>107288</v>
      </c>
      <c r="L36" s="12"/>
      <c r="M36" s="158">
        <v>168358</v>
      </c>
    </row>
    <row r="37" spans="2:13">
      <c r="C37" s="4" t="s">
        <v>23</v>
      </c>
      <c r="D37" s="10">
        <v>15</v>
      </c>
      <c r="E37" s="10"/>
      <c r="F37" s="158">
        <v>189502</v>
      </c>
      <c r="G37" s="10"/>
      <c r="H37" s="158">
        <v>994</v>
      </c>
      <c r="I37" s="10"/>
      <c r="J37" s="10"/>
      <c r="K37" s="158">
        <v>96738</v>
      </c>
      <c r="L37" s="12"/>
      <c r="M37" s="158">
        <v>11452</v>
      </c>
    </row>
    <row r="38" spans="2:13">
      <c r="C38" s="4" t="s">
        <v>24</v>
      </c>
      <c r="D38" s="10">
        <v>16</v>
      </c>
      <c r="E38" s="10"/>
      <c r="F38" s="158">
        <v>99463</v>
      </c>
      <c r="G38" s="10"/>
      <c r="H38" s="158">
        <v>84048</v>
      </c>
      <c r="I38" s="10"/>
      <c r="J38" s="10"/>
      <c r="K38" s="158">
        <v>25</v>
      </c>
      <c r="L38" s="12"/>
      <c r="M38" s="158">
        <v>140</v>
      </c>
    </row>
    <row r="39" spans="2:13">
      <c r="C39" s="4" t="s">
        <v>25</v>
      </c>
      <c r="D39" s="10">
        <v>3.1</v>
      </c>
      <c r="E39" s="10"/>
      <c r="F39" s="158">
        <v>54991</v>
      </c>
      <c r="G39" s="10"/>
      <c r="H39" s="158">
        <v>54991</v>
      </c>
      <c r="I39" s="10"/>
      <c r="J39" s="10"/>
      <c r="K39" s="158">
        <v>0</v>
      </c>
      <c r="L39" s="12"/>
      <c r="M39" s="158">
        <v>0</v>
      </c>
    </row>
    <row r="40" spans="2:13">
      <c r="C40" s="4" t="s">
        <v>26</v>
      </c>
      <c r="D40" s="10">
        <v>17</v>
      </c>
      <c r="E40" s="10"/>
      <c r="F40" s="158">
        <v>23660</v>
      </c>
      <c r="G40" s="10"/>
      <c r="H40" s="158">
        <v>23523</v>
      </c>
      <c r="I40" s="10"/>
      <c r="J40" s="10"/>
      <c r="K40" s="158">
        <v>23308</v>
      </c>
      <c r="L40" s="12"/>
      <c r="M40" s="158">
        <v>22771</v>
      </c>
    </row>
    <row r="41" spans="2:13">
      <c r="C41" s="4" t="s">
        <v>27</v>
      </c>
      <c r="D41" s="10">
        <v>23.3</v>
      </c>
      <c r="E41" s="10"/>
      <c r="F41" s="158">
        <v>1726</v>
      </c>
      <c r="G41" s="10"/>
      <c r="H41" s="158">
        <v>1840</v>
      </c>
      <c r="I41" s="10"/>
      <c r="J41" s="10"/>
      <c r="K41" s="158">
        <v>0</v>
      </c>
      <c r="L41" s="12"/>
      <c r="M41" s="158">
        <v>0</v>
      </c>
    </row>
    <row r="42" spans="2:13" ht="20.5">
      <c r="B42" s="9" t="s">
        <v>28</v>
      </c>
      <c r="D42" s="10"/>
      <c r="E42" s="10"/>
      <c r="F42" s="16">
        <f>SUM(F27:F41)</f>
        <v>2173102</v>
      </c>
      <c r="G42" s="17"/>
      <c r="H42" s="16">
        <f>SUM(H27:H41)</f>
        <v>1160823</v>
      </c>
      <c r="I42" s="17"/>
      <c r="J42" s="17"/>
      <c r="K42" s="16">
        <f>SUM(K27:K41)</f>
        <v>1920594</v>
      </c>
      <c r="L42" s="12"/>
      <c r="M42" s="156">
        <f>SUM(M27:M41)</f>
        <v>1056156</v>
      </c>
    </row>
    <row r="43" spans="2:13" ht="21" thickBot="1">
      <c r="B43" s="9" t="s">
        <v>29</v>
      </c>
      <c r="D43" s="10"/>
      <c r="E43" s="10"/>
      <c r="F43" s="155">
        <f>+F42+F24</f>
        <v>2413502</v>
      </c>
      <c r="G43" s="17"/>
      <c r="H43" s="155">
        <f>+H42+H24</f>
        <v>1353228</v>
      </c>
      <c r="I43" s="17"/>
      <c r="J43" s="17"/>
      <c r="K43" s="155">
        <f>+K42+K24</f>
        <v>2140577</v>
      </c>
      <c r="L43" s="12"/>
      <c r="M43" s="155">
        <f>+M42+M24</f>
        <v>1174574</v>
      </c>
    </row>
    <row r="44" spans="2:13" ht="13.5" customHeight="1" thickTop="1">
      <c r="C44" s="9"/>
      <c r="D44" s="10"/>
      <c r="E44" s="10"/>
      <c r="F44" s="12"/>
      <c r="G44" s="17"/>
      <c r="H44" s="12"/>
      <c r="I44" s="17"/>
      <c r="J44" s="17"/>
      <c r="K44" s="12"/>
      <c r="L44" s="12"/>
      <c r="M44" s="12"/>
    </row>
    <row r="45" spans="2:13" ht="20.5">
      <c r="C45" s="178" t="s">
        <v>250</v>
      </c>
      <c r="D45" s="10"/>
      <c r="E45" s="10"/>
      <c r="F45" s="154"/>
      <c r="G45" s="10"/>
      <c r="H45" s="10"/>
      <c r="I45" s="10"/>
      <c r="J45" s="10"/>
      <c r="K45" s="153"/>
      <c r="L45" s="154"/>
      <c r="M45" s="154"/>
    </row>
    <row r="46" spans="2:13" ht="20.5">
      <c r="C46" s="178"/>
      <c r="D46" s="10"/>
      <c r="E46" s="10"/>
      <c r="F46" s="154"/>
      <c r="G46" s="10"/>
      <c r="H46" s="10"/>
      <c r="I46" s="10"/>
      <c r="J46" s="10"/>
      <c r="K46" s="153"/>
      <c r="L46" s="154"/>
      <c r="M46" s="154"/>
    </row>
    <row r="47" spans="2:13" ht="19.75" customHeight="1">
      <c r="C47" s="178"/>
      <c r="D47" s="10"/>
      <c r="E47" s="10"/>
      <c r="F47" s="154"/>
      <c r="G47" s="10"/>
      <c r="H47" s="10"/>
      <c r="I47" s="10"/>
      <c r="J47" s="10"/>
      <c r="K47" s="153"/>
      <c r="L47" s="154"/>
      <c r="M47" s="154"/>
    </row>
    <row r="48" spans="2:13">
      <c r="C48" s="10" t="s">
        <v>3</v>
      </c>
      <c r="D48" s="10"/>
      <c r="E48" s="10"/>
      <c r="F48" s="217" t="s">
        <v>4</v>
      </c>
      <c r="G48" s="218"/>
      <c r="H48" s="218"/>
      <c r="I48" s="218"/>
      <c r="J48" s="218"/>
      <c r="K48" s="218"/>
      <c r="L48" s="218"/>
      <c r="M48" s="218"/>
    </row>
    <row r="49" spans="2:13">
      <c r="C49" s="10" t="s">
        <v>178</v>
      </c>
      <c r="D49" s="10"/>
      <c r="E49" s="10"/>
      <c r="F49" s="217" t="s">
        <v>177</v>
      </c>
      <c r="G49" s="218"/>
      <c r="H49" s="218"/>
      <c r="I49" s="218"/>
      <c r="J49" s="218"/>
      <c r="K49" s="218"/>
      <c r="L49" s="218"/>
      <c r="M49" s="218"/>
    </row>
    <row r="50" spans="2:13">
      <c r="C50" s="217" t="s">
        <v>196</v>
      </c>
      <c r="D50" s="218"/>
      <c r="E50" s="218"/>
      <c r="F50" s="218"/>
      <c r="G50" s="218"/>
      <c r="H50" s="218"/>
      <c r="I50" s="218"/>
      <c r="J50" s="218"/>
      <c r="K50" s="218"/>
      <c r="L50" s="218"/>
      <c r="M50" s="218"/>
    </row>
    <row r="51" spans="2:13">
      <c r="C51" s="106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 ht="20.5">
      <c r="C52" s="214" t="s">
        <v>55</v>
      </c>
      <c r="D52" s="214"/>
      <c r="E52" s="214"/>
      <c r="F52" s="214"/>
      <c r="G52" s="214"/>
      <c r="H52" s="214"/>
      <c r="I52" s="214"/>
      <c r="J52" s="214"/>
      <c r="K52" s="214"/>
      <c r="L52" s="214"/>
      <c r="M52" s="214"/>
    </row>
    <row r="53" spans="2:13" ht="20.5">
      <c r="C53" s="214" t="s">
        <v>251</v>
      </c>
      <c r="D53" s="214"/>
      <c r="E53" s="214"/>
      <c r="F53" s="214"/>
      <c r="G53" s="214"/>
      <c r="H53" s="214"/>
      <c r="I53" s="214"/>
      <c r="J53" s="214"/>
      <c r="K53" s="214"/>
      <c r="L53" s="214"/>
      <c r="M53" s="214"/>
    </row>
    <row r="54" spans="2:13" ht="20.5">
      <c r="C54" s="214" t="s">
        <v>227</v>
      </c>
      <c r="D54" s="214"/>
      <c r="E54" s="214"/>
      <c r="F54" s="214"/>
      <c r="G54" s="214"/>
      <c r="H54" s="214"/>
      <c r="I54" s="214"/>
      <c r="J54" s="214"/>
      <c r="K54" s="214"/>
      <c r="L54" s="214"/>
      <c r="M54" s="214"/>
    </row>
    <row r="55" spans="2:13" ht="8.25" customHeight="1"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</row>
    <row r="56" spans="2:13" ht="20.5">
      <c r="C56" s="1"/>
      <c r="F56" s="215" t="s">
        <v>52</v>
      </c>
      <c r="G56" s="215"/>
      <c r="H56" s="215"/>
      <c r="I56" s="215"/>
      <c r="J56" s="215"/>
      <c r="K56" s="215"/>
      <c r="L56" s="215"/>
      <c r="M56" s="215"/>
    </row>
    <row r="57" spans="2:13" ht="20.5">
      <c r="C57" s="1"/>
      <c r="F57" s="215" t="s">
        <v>53</v>
      </c>
      <c r="G57" s="215"/>
      <c r="H57" s="215"/>
      <c r="I57" s="215"/>
      <c r="K57" s="216" t="s">
        <v>54</v>
      </c>
      <c r="L57" s="216"/>
      <c r="M57" s="216"/>
    </row>
    <row r="58" spans="2:13" ht="20.5">
      <c r="D58" s="148" t="s">
        <v>51</v>
      </c>
      <c r="E58" s="3"/>
      <c r="F58" s="5" t="s">
        <v>228</v>
      </c>
      <c r="G58" s="3"/>
      <c r="H58" s="5" t="s">
        <v>182</v>
      </c>
      <c r="I58" s="3"/>
      <c r="J58" s="3"/>
      <c r="K58" s="5" t="s">
        <v>228</v>
      </c>
      <c r="L58" s="3"/>
      <c r="M58" s="5" t="s">
        <v>182</v>
      </c>
    </row>
    <row r="59" spans="2:13" ht="20.5">
      <c r="D59" s="3"/>
      <c r="E59" s="3"/>
      <c r="F59" s="8"/>
      <c r="G59" s="8"/>
      <c r="H59" s="8"/>
      <c r="I59" s="3"/>
      <c r="J59" s="3"/>
      <c r="K59" s="8"/>
      <c r="L59" s="8"/>
      <c r="M59" s="8"/>
    </row>
    <row r="60" spans="2:13" ht="20.5">
      <c r="B60" s="213" t="s">
        <v>30</v>
      </c>
      <c r="C60" s="213"/>
      <c r="E60" s="3"/>
      <c r="F60" s="3"/>
      <c r="G60" s="3"/>
      <c r="H60" s="3"/>
      <c r="I60" s="3"/>
      <c r="J60" s="3"/>
      <c r="K60" s="159"/>
      <c r="L60" s="3"/>
      <c r="M60" s="159"/>
    </row>
    <row r="61" spans="2:13" ht="20.5">
      <c r="B61" s="9" t="s">
        <v>31</v>
      </c>
      <c r="D61" s="10"/>
      <c r="E61" s="10"/>
      <c r="F61" s="154"/>
      <c r="G61" s="10"/>
      <c r="H61" s="154"/>
      <c r="I61" s="10"/>
      <c r="J61" s="10"/>
      <c r="K61" s="153"/>
      <c r="L61" s="154"/>
      <c r="M61" s="153"/>
    </row>
    <row r="62" spans="2:13">
      <c r="C62" s="4" t="s">
        <v>32</v>
      </c>
      <c r="D62" s="10"/>
      <c r="E62" s="10"/>
      <c r="F62" s="21"/>
      <c r="G62" s="10"/>
      <c r="H62" s="21"/>
      <c r="I62" s="10"/>
      <c r="J62" s="10"/>
      <c r="K62" s="21"/>
      <c r="L62" s="12"/>
      <c r="M62" s="21"/>
    </row>
    <row r="63" spans="2:13">
      <c r="C63" s="4" t="s">
        <v>8</v>
      </c>
      <c r="D63" s="10">
        <v>4.9000000000000004</v>
      </c>
      <c r="E63" s="10"/>
      <c r="F63" s="21">
        <v>73013</v>
      </c>
      <c r="G63" s="10"/>
      <c r="H63" s="21">
        <v>2308</v>
      </c>
      <c r="I63" s="10"/>
      <c r="J63" s="10"/>
      <c r="K63" s="21">
        <v>69368</v>
      </c>
      <c r="L63" s="12"/>
      <c r="M63" s="21">
        <v>2398</v>
      </c>
    </row>
    <row r="64" spans="2:13">
      <c r="C64" s="4" t="s">
        <v>9</v>
      </c>
      <c r="D64" s="10"/>
      <c r="E64" s="10"/>
      <c r="F64" s="21">
        <v>37411</v>
      </c>
      <c r="G64" s="10"/>
      <c r="H64" s="21">
        <v>34796</v>
      </c>
      <c r="I64" s="10"/>
      <c r="J64" s="10"/>
      <c r="K64" s="21">
        <v>26425</v>
      </c>
      <c r="L64" s="12"/>
      <c r="M64" s="21">
        <v>21247</v>
      </c>
    </row>
    <row r="65" spans="2:13">
      <c r="C65" s="4" t="s">
        <v>33</v>
      </c>
      <c r="D65" s="10">
        <v>18</v>
      </c>
      <c r="E65" s="10"/>
      <c r="F65" s="21">
        <v>31902</v>
      </c>
      <c r="G65" s="10"/>
      <c r="H65" s="21">
        <v>27521</v>
      </c>
      <c r="I65" s="10"/>
      <c r="J65" s="10"/>
      <c r="K65" s="21">
        <v>16126</v>
      </c>
      <c r="L65" s="12"/>
      <c r="M65" s="21">
        <v>15098</v>
      </c>
    </row>
    <row r="66" spans="2:13">
      <c r="C66" s="4" t="s">
        <v>34</v>
      </c>
      <c r="D66" s="10"/>
      <c r="E66" s="10"/>
      <c r="F66" s="21">
        <v>2646</v>
      </c>
      <c r="G66" s="10"/>
      <c r="H66" s="21">
        <v>2780</v>
      </c>
      <c r="I66" s="10"/>
      <c r="J66" s="10"/>
      <c r="K66" s="21">
        <v>1031</v>
      </c>
      <c r="L66" s="12"/>
      <c r="M66" s="21">
        <v>1757</v>
      </c>
    </row>
    <row r="67" spans="2:13" ht="20.5">
      <c r="B67" s="9" t="s">
        <v>35</v>
      </c>
      <c r="D67" s="10"/>
      <c r="E67" s="10"/>
      <c r="F67" s="16">
        <f>SUM(F63:F66)</f>
        <v>144972</v>
      </c>
      <c r="G67" s="10"/>
      <c r="H67" s="16">
        <f>SUM(H63:H66)</f>
        <v>67405</v>
      </c>
      <c r="I67" s="10"/>
      <c r="J67" s="10"/>
      <c r="K67" s="167">
        <f>SUM(K63:K66)</f>
        <v>112950</v>
      </c>
      <c r="L67" s="12"/>
      <c r="M67" s="167">
        <f>SUM(M63:M66)</f>
        <v>40500</v>
      </c>
    </row>
    <row r="68" spans="2:13" ht="8.25" customHeight="1">
      <c r="C68" s="9"/>
      <c r="D68" s="10"/>
      <c r="E68" s="10"/>
      <c r="F68" s="11"/>
      <c r="G68" s="10"/>
      <c r="H68" s="11"/>
      <c r="I68" s="10"/>
      <c r="J68" s="10"/>
      <c r="K68" s="158"/>
      <c r="L68" s="12"/>
      <c r="M68" s="158"/>
    </row>
    <row r="69" spans="2:13" ht="20.5">
      <c r="B69" s="9" t="s">
        <v>36</v>
      </c>
      <c r="D69" s="10"/>
      <c r="E69" s="10"/>
      <c r="F69" s="11"/>
      <c r="G69" s="10"/>
      <c r="H69" s="11"/>
      <c r="I69" s="10"/>
      <c r="J69" s="10"/>
      <c r="K69" s="158"/>
      <c r="L69" s="12"/>
      <c r="M69" s="158"/>
    </row>
    <row r="70" spans="2:13">
      <c r="C70" s="4" t="s">
        <v>37</v>
      </c>
      <c r="D70" s="10">
        <v>18</v>
      </c>
      <c r="E70" s="10"/>
      <c r="F70" s="158">
        <v>72059</v>
      </c>
      <c r="G70" s="10"/>
      <c r="H70" s="158">
        <v>82000</v>
      </c>
      <c r="I70" s="10"/>
      <c r="J70" s="10"/>
      <c r="K70" s="158">
        <v>36983</v>
      </c>
      <c r="L70" s="12"/>
      <c r="M70" s="158">
        <v>51769</v>
      </c>
    </row>
    <row r="71" spans="2:13">
      <c r="C71" s="4" t="s">
        <v>38</v>
      </c>
      <c r="D71" s="10">
        <v>19</v>
      </c>
      <c r="E71" s="10"/>
      <c r="F71" s="158">
        <v>1938</v>
      </c>
      <c r="G71" s="10"/>
      <c r="H71" s="158">
        <v>1735</v>
      </c>
      <c r="I71" s="10"/>
      <c r="J71" s="10"/>
      <c r="K71" s="158">
        <v>621</v>
      </c>
      <c r="L71" s="12"/>
      <c r="M71" s="158">
        <v>709</v>
      </c>
    </row>
    <row r="72" spans="2:13">
      <c r="C72" s="4" t="s">
        <v>39</v>
      </c>
      <c r="D72" s="10"/>
      <c r="E72" s="10"/>
      <c r="F72" s="21">
        <v>3221</v>
      </c>
      <c r="G72" s="10"/>
      <c r="H72" s="21">
        <v>3182</v>
      </c>
      <c r="I72" s="10"/>
      <c r="J72" s="10"/>
      <c r="K72" s="21">
        <v>522</v>
      </c>
      <c r="L72" s="12"/>
      <c r="M72" s="21">
        <v>232</v>
      </c>
    </row>
    <row r="73" spans="2:13">
      <c r="C73" s="4" t="s">
        <v>40</v>
      </c>
      <c r="D73" s="10"/>
      <c r="E73" s="10"/>
      <c r="F73" s="21">
        <v>23756</v>
      </c>
      <c r="G73" s="10"/>
      <c r="H73" s="21">
        <v>23855</v>
      </c>
      <c r="I73" s="10"/>
      <c r="J73" s="10"/>
      <c r="K73" s="12">
        <v>0</v>
      </c>
      <c r="L73" s="12"/>
      <c r="M73" s="12">
        <v>0</v>
      </c>
    </row>
    <row r="74" spans="2:13" ht="20.5">
      <c r="B74" s="9" t="s">
        <v>41</v>
      </c>
      <c r="D74" s="10"/>
      <c r="E74" s="10"/>
      <c r="F74" s="16">
        <f>SUM(F70:F73)</f>
        <v>100974</v>
      </c>
      <c r="G74" s="10"/>
      <c r="H74" s="16">
        <f>SUM(H70:H73)</f>
        <v>110772</v>
      </c>
      <c r="I74" s="10"/>
      <c r="J74" s="10"/>
      <c r="K74" s="16">
        <f>SUM(K70:K73)</f>
        <v>38126</v>
      </c>
      <c r="L74" s="12"/>
      <c r="M74" s="16">
        <f>SUM(M70:M73)</f>
        <v>52710</v>
      </c>
    </row>
    <row r="75" spans="2:13" ht="20.5">
      <c r="B75" s="9" t="s">
        <v>42</v>
      </c>
      <c r="D75" s="10"/>
      <c r="E75" s="10"/>
      <c r="F75" s="23">
        <f>+F74+F67</f>
        <v>245946</v>
      </c>
      <c r="G75" s="10"/>
      <c r="H75" s="23">
        <f>+H74+H67</f>
        <v>178177</v>
      </c>
      <c r="I75" s="10"/>
      <c r="J75" s="10"/>
      <c r="K75" s="23">
        <f>+K74+K67</f>
        <v>151076</v>
      </c>
      <c r="L75" s="24"/>
      <c r="M75" s="23">
        <f>+M74+M67</f>
        <v>93210</v>
      </c>
    </row>
    <row r="76" spans="2:13" ht="8.25" customHeight="1">
      <c r="C76" s="9"/>
      <c r="D76" s="10"/>
      <c r="E76" s="10"/>
      <c r="F76" s="12"/>
      <c r="G76" s="10"/>
      <c r="H76" s="12"/>
      <c r="I76" s="10"/>
      <c r="J76" s="10"/>
      <c r="K76" s="165"/>
      <c r="L76" s="24"/>
      <c r="M76" s="165"/>
    </row>
    <row r="77" spans="2:13" ht="20.5">
      <c r="B77" s="213" t="s">
        <v>43</v>
      </c>
      <c r="C77" s="213"/>
      <c r="D77" s="10"/>
      <c r="E77" s="10"/>
      <c r="F77" s="172"/>
      <c r="G77" s="10"/>
      <c r="H77" s="172"/>
      <c r="I77" s="10"/>
      <c r="J77" s="10"/>
      <c r="K77" s="173"/>
      <c r="L77" s="172"/>
      <c r="M77" s="173"/>
    </row>
    <row r="78" spans="2:13">
      <c r="C78" s="201" t="s">
        <v>44</v>
      </c>
      <c r="D78" s="10"/>
      <c r="E78" s="10"/>
      <c r="F78" s="172"/>
      <c r="G78" s="10"/>
      <c r="H78" s="172"/>
      <c r="I78" s="10"/>
      <c r="J78" s="10"/>
      <c r="K78" s="173"/>
      <c r="L78" s="172"/>
      <c r="M78" s="173"/>
    </row>
    <row r="79" spans="2:13">
      <c r="C79" s="195" t="s">
        <v>254</v>
      </c>
      <c r="D79" s="10"/>
      <c r="E79" s="10"/>
      <c r="F79" s="172"/>
      <c r="G79" s="10"/>
      <c r="H79" s="172"/>
      <c r="I79" s="10"/>
      <c r="J79" s="10"/>
      <c r="K79" s="173"/>
      <c r="L79" s="172"/>
      <c r="M79" s="173"/>
    </row>
    <row r="80" spans="2:13" ht="20.5" thickBot="1">
      <c r="C80" s="106" t="s">
        <v>255</v>
      </c>
      <c r="D80" s="10">
        <v>21</v>
      </c>
      <c r="E80" s="10"/>
      <c r="F80" s="155">
        <v>3093442</v>
      </c>
      <c r="G80" s="10"/>
      <c r="H80" s="155">
        <v>1743079</v>
      </c>
      <c r="I80" s="10"/>
      <c r="J80" s="10"/>
      <c r="K80" s="155">
        <v>3093442</v>
      </c>
      <c r="L80" s="12"/>
      <c r="M80" s="155">
        <v>1743079</v>
      </c>
    </row>
    <row r="81" spans="2:13" ht="20.5" thickTop="1">
      <c r="C81" s="106" t="s">
        <v>256</v>
      </c>
      <c r="D81" s="10"/>
      <c r="E81" s="10"/>
      <c r="F81" s="12"/>
      <c r="G81" s="10"/>
      <c r="H81" s="12"/>
      <c r="I81" s="10"/>
      <c r="J81" s="10"/>
      <c r="K81" s="12"/>
      <c r="L81" s="12"/>
      <c r="M81" s="12"/>
    </row>
    <row r="82" spans="2:13">
      <c r="C82" s="202" t="s">
        <v>185</v>
      </c>
      <c r="D82" s="10">
        <v>21</v>
      </c>
      <c r="E82" s="10"/>
      <c r="F82" s="12">
        <v>2352976</v>
      </c>
      <c r="G82" s="10"/>
      <c r="H82" s="12">
        <v>1437832</v>
      </c>
      <c r="I82" s="10"/>
      <c r="J82" s="10"/>
      <c r="K82" s="165">
        <v>2352976</v>
      </c>
      <c r="L82" s="12"/>
      <c r="M82" s="165">
        <v>1437832</v>
      </c>
    </row>
    <row r="83" spans="2:13">
      <c r="C83" s="201" t="s">
        <v>45</v>
      </c>
      <c r="D83" s="10">
        <v>21</v>
      </c>
      <c r="E83" s="10"/>
      <c r="F83" s="15">
        <v>-272294</v>
      </c>
      <c r="G83" s="10"/>
      <c r="H83" s="15">
        <v>-267007</v>
      </c>
      <c r="I83" s="10"/>
      <c r="J83" s="10"/>
      <c r="K83" s="14">
        <v>-272294</v>
      </c>
      <c r="L83" s="12"/>
      <c r="M83" s="14">
        <v>-267007</v>
      </c>
    </row>
    <row r="84" spans="2:13">
      <c r="C84" s="201" t="s">
        <v>46</v>
      </c>
      <c r="D84" s="10"/>
      <c r="E84" s="10"/>
      <c r="F84" s="11"/>
      <c r="G84" s="10"/>
      <c r="H84" s="11"/>
      <c r="I84" s="10"/>
      <c r="J84" s="10"/>
      <c r="K84" s="158"/>
      <c r="L84" s="12"/>
      <c r="M84" s="158"/>
    </row>
    <row r="85" spans="2:13">
      <c r="C85" s="201" t="s">
        <v>47</v>
      </c>
      <c r="D85" s="10"/>
      <c r="E85" s="10"/>
      <c r="F85" s="12">
        <v>17802</v>
      </c>
      <c r="G85" s="10"/>
      <c r="H85" s="12">
        <v>-53905</v>
      </c>
      <c r="I85" s="10"/>
      <c r="J85" s="10"/>
      <c r="K85" s="14">
        <v>-91181</v>
      </c>
      <c r="L85" s="12"/>
      <c r="M85" s="14">
        <v>-89461</v>
      </c>
    </row>
    <row r="86" spans="2:13">
      <c r="C86" s="201" t="s">
        <v>48</v>
      </c>
      <c r="D86" s="10"/>
      <c r="E86" s="10"/>
      <c r="F86" s="12">
        <v>0</v>
      </c>
      <c r="G86" s="10"/>
      <c r="H86" s="12">
        <v>0</v>
      </c>
      <c r="I86" s="10"/>
      <c r="J86" s="10"/>
      <c r="K86" s="12">
        <v>0</v>
      </c>
      <c r="L86" s="12"/>
      <c r="M86" s="12">
        <v>0</v>
      </c>
    </row>
    <row r="87" spans="2:13">
      <c r="C87" s="201" t="s">
        <v>49</v>
      </c>
      <c r="D87" s="10"/>
      <c r="E87" s="10"/>
      <c r="F87" s="23">
        <v>69072</v>
      </c>
      <c r="G87" s="10"/>
      <c r="H87" s="23">
        <v>58131</v>
      </c>
      <c r="I87" s="10"/>
      <c r="J87" s="10"/>
      <c r="K87" s="12">
        <v>0</v>
      </c>
      <c r="L87" s="12"/>
      <c r="M87" s="12">
        <v>0</v>
      </c>
    </row>
    <row r="88" spans="2:13" ht="20.5">
      <c r="B88" s="9" t="s">
        <v>188</v>
      </c>
      <c r="D88" s="10"/>
      <c r="E88" s="10"/>
      <c r="F88" s="16">
        <f>SUM(F82:F87)</f>
        <v>2167556</v>
      </c>
      <c r="G88" s="10"/>
      <c r="H88" s="16">
        <f>SUM(H82:H87)</f>
        <v>1175051</v>
      </c>
      <c r="I88" s="10"/>
      <c r="J88" s="10"/>
      <c r="K88" s="16">
        <f>SUM(K82:K87)</f>
        <v>1989501</v>
      </c>
      <c r="L88" s="12"/>
      <c r="M88" s="16">
        <f>SUM(M82:M87)</f>
        <v>1081364</v>
      </c>
    </row>
    <row r="89" spans="2:13" ht="21" thickBot="1">
      <c r="B89" s="9" t="s">
        <v>50</v>
      </c>
      <c r="D89" s="10"/>
      <c r="E89" s="10"/>
      <c r="F89" s="155">
        <f>+F75+F88</f>
        <v>2413502</v>
      </c>
      <c r="G89" s="10"/>
      <c r="H89" s="155">
        <f>+H75+H88</f>
        <v>1353228</v>
      </c>
      <c r="I89" s="10"/>
      <c r="J89" s="10"/>
      <c r="K89" s="155">
        <f>+K75+K88</f>
        <v>2140577</v>
      </c>
      <c r="L89" s="12"/>
      <c r="M89" s="155">
        <f>+M75+M88</f>
        <v>1174574</v>
      </c>
    </row>
    <row r="90" spans="2:13" ht="12.75" customHeight="1" thickTop="1">
      <c r="C90" s="177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2:13">
      <c r="C91" s="178" t="s">
        <v>250</v>
      </c>
      <c r="D91" s="175"/>
      <c r="E91" s="175"/>
      <c r="F91" s="175"/>
      <c r="G91" s="175"/>
      <c r="H91" s="175"/>
      <c r="I91" s="175"/>
      <c r="J91" s="175"/>
      <c r="K91" s="175"/>
      <c r="L91" s="175"/>
      <c r="M91" s="175"/>
    </row>
    <row r="92" spans="2:13">
      <c r="D92" s="175"/>
      <c r="E92" s="175"/>
      <c r="F92" s="175"/>
      <c r="G92" s="175"/>
      <c r="H92" s="175"/>
      <c r="I92" s="175"/>
      <c r="J92" s="175"/>
      <c r="K92" s="175"/>
      <c r="L92" s="175"/>
      <c r="M92" s="175"/>
    </row>
    <row r="93" spans="2:13">
      <c r="D93" s="175"/>
      <c r="E93" s="175"/>
      <c r="F93" s="175"/>
      <c r="G93" s="175"/>
      <c r="H93" s="175"/>
      <c r="I93" s="175"/>
      <c r="J93" s="175"/>
      <c r="K93" s="175"/>
      <c r="L93" s="175"/>
      <c r="M93" s="175"/>
    </row>
    <row r="94" spans="2:13">
      <c r="C94" s="10" t="s">
        <v>3</v>
      </c>
      <c r="D94" s="10"/>
      <c r="E94" s="10"/>
      <c r="F94" s="217" t="s">
        <v>4</v>
      </c>
      <c r="G94" s="218"/>
      <c r="H94" s="218"/>
      <c r="I94" s="218"/>
      <c r="J94" s="218"/>
      <c r="K94" s="218"/>
      <c r="L94" s="218"/>
      <c r="M94" s="218"/>
    </row>
    <row r="95" spans="2:13">
      <c r="C95" s="10" t="s">
        <v>178</v>
      </c>
      <c r="D95" s="10"/>
      <c r="E95" s="10"/>
      <c r="F95" s="217" t="s">
        <v>177</v>
      </c>
      <c r="G95" s="218"/>
      <c r="H95" s="218"/>
      <c r="I95" s="218"/>
      <c r="J95" s="218"/>
      <c r="K95" s="218"/>
      <c r="L95" s="218"/>
      <c r="M95" s="218"/>
    </row>
    <row r="96" spans="2:13">
      <c r="C96" s="10"/>
      <c r="D96" s="10"/>
      <c r="E96" s="10"/>
      <c r="F96" s="152"/>
      <c r="G96" s="10"/>
      <c r="H96" s="10"/>
      <c r="I96" s="10"/>
      <c r="J96" s="10"/>
      <c r="K96" s="10"/>
      <c r="L96" s="10"/>
      <c r="M96" s="10"/>
    </row>
    <row r="97" spans="3:13">
      <c r="C97" s="10"/>
      <c r="D97" s="10"/>
      <c r="E97" s="10"/>
      <c r="F97" s="152"/>
      <c r="G97" s="10"/>
      <c r="H97" s="10"/>
      <c r="I97" s="10"/>
      <c r="J97" s="10"/>
      <c r="K97" s="10"/>
      <c r="L97" s="10"/>
      <c r="M97" s="10"/>
    </row>
    <row r="98" spans="3:13">
      <c r="C98" s="217" t="s">
        <v>197</v>
      </c>
      <c r="D98" s="218"/>
      <c r="E98" s="218"/>
      <c r="F98" s="218"/>
      <c r="G98" s="218"/>
      <c r="H98" s="218"/>
      <c r="I98" s="218"/>
      <c r="J98" s="218"/>
      <c r="K98" s="218"/>
      <c r="L98" s="218"/>
      <c r="M98" s="218"/>
    </row>
    <row r="99" spans="3:13">
      <c r="C99" s="2"/>
      <c r="F99" s="25">
        <f>+F89-F43</f>
        <v>0</v>
      </c>
      <c r="G99" s="25">
        <f t="shared" ref="G99:M99" si="0">+G89-G43</f>
        <v>0</v>
      </c>
      <c r="H99" s="25">
        <f t="shared" si="0"/>
        <v>0</v>
      </c>
      <c r="I99" s="25">
        <f t="shared" si="0"/>
        <v>0</v>
      </c>
      <c r="J99" s="25">
        <f t="shared" si="0"/>
        <v>0</v>
      </c>
      <c r="K99" s="25">
        <f t="shared" si="0"/>
        <v>0</v>
      </c>
      <c r="L99" s="25">
        <f t="shared" si="0"/>
        <v>0</v>
      </c>
      <c r="M99" s="25">
        <f t="shared" si="0"/>
        <v>0</v>
      </c>
    </row>
    <row r="100" spans="3:13">
      <c r="C100" s="2"/>
      <c r="F100" s="174"/>
      <c r="G100" s="175"/>
      <c r="H100" s="175"/>
      <c r="I100" s="175"/>
      <c r="J100" s="175"/>
      <c r="K100" s="176"/>
      <c r="L100" s="175"/>
      <c r="M100" s="175"/>
    </row>
    <row r="101" spans="3:13">
      <c r="C101" s="2"/>
      <c r="F101" s="48"/>
      <c r="H101" s="48"/>
      <c r="K101" s="194"/>
      <c r="M101" s="48"/>
    </row>
    <row r="102" spans="3:13">
      <c r="C102" s="2"/>
      <c r="F102" s="53"/>
      <c r="G102" s="53"/>
      <c r="H102" s="53"/>
      <c r="I102" s="53"/>
      <c r="J102" s="53"/>
      <c r="K102" s="193"/>
      <c r="L102" s="53"/>
      <c r="M102" s="53"/>
    </row>
    <row r="103" spans="3:13">
      <c r="C103" s="2"/>
    </row>
    <row r="104" spans="3:13">
      <c r="C104" s="2"/>
    </row>
    <row r="105" spans="3:13">
      <c r="C105" s="2"/>
    </row>
    <row r="106" spans="3:13">
      <c r="C106" s="2"/>
    </row>
    <row r="107" spans="3:13">
      <c r="C107" s="2"/>
    </row>
    <row r="108" spans="3:13">
      <c r="C108" s="2"/>
    </row>
    <row r="109" spans="3:13">
      <c r="C109" s="2"/>
    </row>
    <row r="110" spans="3:13">
      <c r="C110" s="2"/>
    </row>
    <row r="111" spans="3:13">
      <c r="C111" s="2"/>
    </row>
    <row r="112" spans="3:1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</sheetData>
  <mergeCells count="21">
    <mergeCell ref="C98:M98"/>
    <mergeCell ref="F48:M48"/>
    <mergeCell ref="F49:M49"/>
    <mergeCell ref="F94:M94"/>
    <mergeCell ref="F95:M95"/>
    <mergeCell ref="C50:M50"/>
    <mergeCell ref="C52:M52"/>
    <mergeCell ref="C53:M53"/>
    <mergeCell ref="C54:M54"/>
    <mergeCell ref="F56:M56"/>
    <mergeCell ref="F57:I57"/>
    <mergeCell ref="K57:M57"/>
    <mergeCell ref="B77:C77"/>
    <mergeCell ref="B10:C10"/>
    <mergeCell ref="B60:C60"/>
    <mergeCell ref="C2:M2"/>
    <mergeCell ref="C3:M3"/>
    <mergeCell ref="C4:M4"/>
    <mergeCell ref="F6:M6"/>
    <mergeCell ref="F7:I7"/>
    <mergeCell ref="K7:M7"/>
  </mergeCells>
  <pageMargins left="0.52" right="0.24" top="0.75" bottom="0.39" header="0.3" footer="0.3"/>
  <pageSetup paperSize="9" scale="85" fitToHeight="0" orientation="portrait" r:id="rId1"/>
  <rowBreaks count="1" manualBreakCount="1">
    <brk id="5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2E42-6A59-4805-8F3A-9438F5454CD1}">
  <sheetPr>
    <tabColor rgb="FF92D050"/>
    <pageSetUpPr fitToPage="1"/>
  </sheetPr>
  <dimension ref="A1:V36"/>
  <sheetViews>
    <sheetView view="pageBreakPreview" topLeftCell="A22" zoomScale="90" zoomScaleNormal="100" zoomScaleSheetLayoutView="90" workbookViewId="0">
      <selection activeCell="B21" sqref="B21"/>
    </sheetView>
  </sheetViews>
  <sheetFormatPr defaultColWidth="9.08984375" defaultRowHeight="20"/>
  <cols>
    <col min="1" max="1" width="30.08984375" style="4" customWidth="1"/>
    <col min="2" max="2" width="6.54296875" style="51" customWidth="1"/>
    <col min="3" max="3" width="0.6328125" style="2" customWidth="1"/>
    <col min="4" max="4" width="11.08984375" style="2" bestFit="1" customWidth="1"/>
    <col min="5" max="5" width="0.6328125" style="2" customWidth="1"/>
    <col min="6" max="6" width="14.36328125" style="2" bestFit="1" customWidth="1"/>
    <col min="7" max="7" width="0.6328125" style="2" customWidth="1"/>
    <col min="8" max="8" width="10.08984375" style="2" bestFit="1" customWidth="1"/>
    <col min="9" max="9" width="0.6328125" style="2" customWidth="1"/>
    <col min="10" max="10" width="11.08984375" style="2" customWidth="1"/>
    <col min="11" max="11" width="0.6328125" style="2" customWidth="1"/>
    <col min="12" max="12" width="17.36328125" style="2" customWidth="1"/>
    <col min="13" max="13" width="0.6328125" style="2" customWidth="1"/>
    <col min="14" max="14" width="20.6328125" style="2" customWidth="1"/>
    <col min="15" max="15" width="0.6328125" style="2" customWidth="1"/>
    <col min="16" max="16" width="15.36328125" style="2" customWidth="1"/>
    <col min="17" max="17" width="0.6328125" style="2" customWidth="1"/>
    <col min="18" max="18" width="10.08984375" style="2" bestFit="1" customWidth="1"/>
    <col min="19" max="19" width="0.6328125" style="2" customWidth="1"/>
    <col min="20" max="20" width="10.6328125" style="2" bestFit="1" customWidth="1"/>
    <col min="21" max="21" width="13.6328125" style="2" customWidth="1"/>
    <col min="22" max="16384" width="9.08984375" style="2"/>
  </cols>
  <sheetData>
    <row r="1" spans="1:21" ht="20.5">
      <c r="B1" s="27"/>
      <c r="J1" s="1"/>
      <c r="K1" s="1"/>
      <c r="L1" s="1"/>
      <c r="M1" s="1"/>
      <c r="N1" s="28"/>
      <c r="O1" s="28"/>
      <c r="P1" s="28"/>
      <c r="Q1" s="28"/>
      <c r="R1" s="221"/>
      <c r="S1" s="221"/>
      <c r="T1" s="221"/>
    </row>
    <row r="2" spans="1:21" ht="20.5">
      <c r="A2" s="214" t="str">
        <f>+BS!C2</f>
        <v>BEGISTICS PUBLIC COMPANY LIMITED AND ITS SUBSIDIARIES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3" spans="1:21" ht="20.5">
      <c r="A3" s="214" t="s">
        <v>58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</row>
    <row r="4" spans="1:21" s="198" customFormat="1" ht="20.5">
      <c r="A4" s="223" t="s">
        <v>232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</row>
    <row r="5" spans="1:21" ht="12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1" ht="20.5">
      <c r="A6" s="30"/>
      <c r="B6" s="27"/>
      <c r="D6" s="215" t="s">
        <v>52</v>
      </c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</row>
    <row r="7" spans="1:21" ht="20.5">
      <c r="A7" s="30"/>
      <c r="B7" s="27"/>
      <c r="D7" s="216" t="s">
        <v>53</v>
      </c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</row>
    <row r="8" spans="1:21" ht="20.5">
      <c r="A8" s="30"/>
      <c r="B8" s="27"/>
      <c r="D8" s="3"/>
      <c r="E8" s="3"/>
      <c r="F8" s="3"/>
      <c r="G8" s="3"/>
      <c r="H8" s="3"/>
      <c r="I8" s="3"/>
      <c r="J8" s="3"/>
      <c r="K8" s="3"/>
      <c r="L8" s="215" t="s">
        <v>59</v>
      </c>
      <c r="M8" s="215"/>
      <c r="N8" s="215"/>
      <c r="O8" s="215"/>
      <c r="P8" s="215"/>
      <c r="Q8" s="3"/>
      <c r="R8" s="3"/>
      <c r="S8" s="3"/>
      <c r="T8" s="3"/>
    </row>
    <row r="9" spans="1:21" ht="21" customHeight="1">
      <c r="A9" s="31"/>
      <c r="B9" s="27"/>
      <c r="C9" s="32"/>
      <c r="D9" s="34"/>
      <c r="E9" s="33"/>
      <c r="F9" s="1"/>
      <c r="G9" s="33"/>
      <c r="K9" s="34"/>
      <c r="L9" s="35" t="s">
        <v>60</v>
      </c>
      <c r="M9" s="34"/>
      <c r="N9" s="35" t="s">
        <v>61</v>
      </c>
      <c r="O9" s="35"/>
      <c r="Q9" s="33"/>
      <c r="R9" s="34"/>
      <c r="S9" s="33"/>
      <c r="T9" s="34"/>
    </row>
    <row r="10" spans="1:21" ht="21" customHeight="1">
      <c r="A10" s="31"/>
      <c r="B10" s="27"/>
      <c r="C10" s="32"/>
      <c r="D10" s="34" t="s">
        <v>62</v>
      </c>
      <c r="E10" s="34"/>
      <c r="F10" s="3" t="s">
        <v>63</v>
      </c>
      <c r="G10" s="33"/>
      <c r="H10" s="219" t="s">
        <v>64</v>
      </c>
      <c r="I10" s="219"/>
      <c r="J10" s="219"/>
      <c r="K10" s="34"/>
      <c r="L10" s="35" t="s">
        <v>65</v>
      </c>
      <c r="M10" s="34"/>
      <c r="N10" s="35" t="s">
        <v>66</v>
      </c>
      <c r="O10" s="35"/>
      <c r="P10" s="35" t="s">
        <v>67</v>
      </c>
      <c r="Q10" s="33"/>
      <c r="R10" s="34" t="s">
        <v>68</v>
      </c>
      <c r="T10" s="3" t="s">
        <v>68</v>
      </c>
      <c r="U10" s="36"/>
    </row>
    <row r="11" spans="1:21" ht="41">
      <c r="A11" s="37"/>
      <c r="B11" s="27"/>
      <c r="C11" s="32"/>
      <c r="D11" s="34" t="s">
        <v>69</v>
      </c>
      <c r="E11" s="34"/>
      <c r="F11" s="54" t="s">
        <v>70</v>
      </c>
      <c r="G11" s="33"/>
      <c r="H11" s="34" t="s">
        <v>71</v>
      </c>
      <c r="I11" s="33"/>
      <c r="J11" s="34"/>
      <c r="K11" s="34"/>
      <c r="L11" s="35" t="s">
        <v>72</v>
      </c>
      <c r="M11" s="34"/>
      <c r="N11" s="35" t="s">
        <v>73</v>
      </c>
      <c r="O11" s="35"/>
      <c r="P11" s="35" t="s">
        <v>74</v>
      </c>
      <c r="Q11" s="33"/>
      <c r="R11" s="3" t="s">
        <v>75</v>
      </c>
      <c r="S11" s="39"/>
      <c r="T11" s="3" t="s">
        <v>75</v>
      </c>
      <c r="U11" s="40"/>
    </row>
    <row r="12" spans="1:21" ht="20.5">
      <c r="A12" s="31"/>
      <c r="B12" s="148" t="s">
        <v>51</v>
      </c>
      <c r="C12" s="41"/>
      <c r="D12" s="149" t="s">
        <v>76</v>
      </c>
      <c r="E12" s="34"/>
      <c r="F12" s="42" t="s">
        <v>77</v>
      </c>
      <c r="G12" s="33"/>
      <c r="H12" s="149" t="s">
        <v>78</v>
      </c>
      <c r="I12" s="33"/>
      <c r="J12" s="42" t="s">
        <v>79</v>
      </c>
      <c r="K12" s="35"/>
      <c r="L12" s="42" t="s">
        <v>80</v>
      </c>
      <c r="M12" s="35"/>
      <c r="N12" s="148" t="s">
        <v>81</v>
      </c>
      <c r="O12" s="35"/>
      <c r="P12" s="42" t="s">
        <v>82</v>
      </c>
      <c r="Q12" s="33"/>
      <c r="R12" s="149" t="s">
        <v>83</v>
      </c>
      <c r="S12" s="33"/>
      <c r="T12" s="34" t="s">
        <v>83</v>
      </c>
    </row>
    <row r="13" spans="1:21" ht="20.5">
      <c r="A13" s="140" t="s">
        <v>86</v>
      </c>
      <c r="B13" s="27"/>
      <c r="C13" s="41"/>
      <c r="D13" s="43">
        <v>904020</v>
      </c>
      <c r="E13" s="12"/>
      <c r="F13" s="43">
        <v>-97025</v>
      </c>
      <c r="G13" s="24"/>
      <c r="H13" s="44">
        <v>0</v>
      </c>
      <c r="I13" s="12"/>
      <c r="J13" s="43">
        <v>-182421</v>
      </c>
      <c r="K13" s="12"/>
      <c r="L13" s="44">
        <v>0</v>
      </c>
      <c r="M13" s="12"/>
      <c r="N13" s="43">
        <v>13</v>
      </c>
      <c r="O13" s="12"/>
      <c r="P13" s="43">
        <v>13</v>
      </c>
      <c r="Q13" s="12"/>
      <c r="R13" s="44">
        <v>0</v>
      </c>
      <c r="S13" s="12"/>
      <c r="T13" s="43">
        <v>624587</v>
      </c>
      <c r="U13" s="36"/>
    </row>
    <row r="14" spans="1:21">
      <c r="A14" s="31" t="s">
        <v>87</v>
      </c>
      <c r="B14" s="27"/>
      <c r="C14" s="41"/>
      <c r="D14" s="47">
        <v>533812</v>
      </c>
      <c r="E14" s="12"/>
      <c r="F14" s="47">
        <v>-169982</v>
      </c>
      <c r="G14" s="24"/>
      <c r="H14" s="12">
        <v>0</v>
      </c>
      <c r="I14" s="12"/>
      <c r="J14" s="12">
        <v>0</v>
      </c>
      <c r="K14" s="12"/>
      <c r="L14" s="12">
        <v>0</v>
      </c>
      <c r="M14" s="12"/>
      <c r="N14" s="12">
        <v>0</v>
      </c>
      <c r="O14" s="12"/>
      <c r="P14" s="12">
        <v>0</v>
      </c>
      <c r="Q14" s="12"/>
      <c r="R14" s="12">
        <v>0</v>
      </c>
      <c r="S14" s="12"/>
      <c r="T14" s="47">
        <v>363830</v>
      </c>
      <c r="U14" s="36"/>
    </row>
    <row r="15" spans="1:21">
      <c r="A15" s="4" t="s">
        <v>84</v>
      </c>
      <c r="B15" s="10"/>
      <c r="C15" s="41"/>
      <c r="D15" s="12">
        <v>0</v>
      </c>
      <c r="E15" s="15"/>
      <c r="F15" s="12">
        <v>0</v>
      </c>
      <c r="G15" s="24"/>
      <c r="H15" s="12">
        <v>0</v>
      </c>
      <c r="I15" s="12"/>
      <c r="J15" s="12">
        <v>99</v>
      </c>
      <c r="K15" s="12"/>
      <c r="L15" s="12">
        <v>-86.412350000000004</v>
      </c>
      <c r="M15" s="12"/>
      <c r="N15" s="12">
        <v>0</v>
      </c>
      <c r="O15" s="12"/>
      <c r="P15" s="12">
        <v>-86</v>
      </c>
      <c r="Q15" s="12"/>
      <c r="R15" s="12">
        <v>0</v>
      </c>
      <c r="S15" s="12"/>
      <c r="T15" s="12">
        <v>13</v>
      </c>
      <c r="U15" s="36"/>
    </row>
    <row r="16" spans="1:21">
      <c r="A16" s="4" t="s">
        <v>235</v>
      </c>
      <c r="B16" s="10"/>
      <c r="C16" s="41"/>
      <c r="D16" s="12"/>
      <c r="E16" s="15"/>
      <c r="F16" s="12"/>
      <c r="G16" s="24"/>
      <c r="H16" s="12"/>
      <c r="I16" s="12"/>
      <c r="J16" s="12">
        <v>12206</v>
      </c>
      <c r="K16" s="12"/>
      <c r="L16" s="12"/>
      <c r="M16" s="12"/>
      <c r="N16" s="12"/>
      <c r="O16" s="12"/>
      <c r="P16" s="12"/>
      <c r="Q16" s="12"/>
      <c r="R16" s="12"/>
      <c r="S16" s="12"/>
      <c r="T16" s="12">
        <v>12206</v>
      </c>
      <c r="U16" s="36"/>
    </row>
    <row r="17" spans="1:22" ht="40">
      <c r="A17" s="209" t="s">
        <v>88</v>
      </c>
      <c r="B17" s="10"/>
      <c r="C17" s="41"/>
      <c r="D17" s="12"/>
      <c r="E17" s="15"/>
      <c r="F17" s="12"/>
      <c r="G17" s="2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>
        <v>58131</v>
      </c>
      <c r="S17" s="12"/>
      <c r="T17" s="12">
        <v>58131</v>
      </c>
      <c r="U17" s="36"/>
    </row>
    <row r="18" spans="1:22">
      <c r="A18" s="4" t="s">
        <v>237</v>
      </c>
      <c r="B18" s="27"/>
      <c r="C18" s="41"/>
      <c r="D18" s="12">
        <v>0</v>
      </c>
      <c r="E18" s="12"/>
      <c r="F18" s="12">
        <v>0</v>
      </c>
      <c r="G18" s="12"/>
      <c r="H18" s="12">
        <v>0</v>
      </c>
      <c r="I18" s="12"/>
      <c r="J18" s="45">
        <v>116211</v>
      </c>
      <c r="K18" s="12"/>
      <c r="L18" s="12">
        <v>86.412350000000004</v>
      </c>
      <c r="M18" s="12"/>
      <c r="N18" s="12">
        <v>-13</v>
      </c>
      <c r="O18" s="12"/>
      <c r="P18" s="12">
        <v>73</v>
      </c>
      <c r="Q18" s="12"/>
      <c r="R18" s="12">
        <v>0</v>
      </c>
      <c r="S18" s="12"/>
      <c r="T18" s="46">
        <v>116284</v>
      </c>
      <c r="U18" s="36"/>
    </row>
    <row r="19" spans="1:22" ht="21" thickBot="1">
      <c r="A19" s="139" t="s">
        <v>233</v>
      </c>
      <c r="B19" s="10"/>
      <c r="D19" s="49">
        <f>SUM(D13:D18)</f>
        <v>1437832</v>
      </c>
      <c r="E19" s="12"/>
      <c r="F19" s="49">
        <f>SUM(F13:F18)</f>
        <v>-267007</v>
      </c>
      <c r="G19" s="24"/>
      <c r="H19" s="85">
        <f>SUM(H13:H18)</f>
        <v>0</v>
      </c>
      <c r="I19" s="12"/>
      <c r="J19" s="49">
        <f>SUM(J13:J18)</f>
        <v>-53905</v>
      </c>
      <c r="K19" s="12"/>
      <c r="L19" s="85">
        <f>SUM(L13:L18)</f>
        <v>0</v>
      </c>
      <c r="M19" s="12"/>
      <c r="N19" s="49">
        <f>SUM(N13:N18)</f>
        <v>0</v>
      </c>
      <c r="O19" s="12"/>
      <c r="P19" s="49">
        <f>SUM(P13:P18)</f>
        <v>0</v>
      </c>
      <c r="Q19" s="12"/>
      <c r="R19" s="85">
        <f>SUM(R13:R18)</f>
        <v>58131</v>
      </c>
      <c r="S19" s="12"/>
      <c r="T19" s="49">
        <f>SUM(T13:T18)</f>
        <v>1175051</v>
      </c>
      <c r="U19" s="11"/>
    </row>
    <row r="20" spans="1:22" ht="20.5" thickTop="1">
      <c r="A20" s="37"/>
      <c r="B20" s="10"/>
      <c r="D20" s="47"/>
      <c r="E20" s="12"/>
      <c r="F20" s="47"/>
      <c r="G20" s="24"/>
      <c r="H20" s="12"/>
      <c r="I20" s="12"/>
      <c r="J20" s="47"/>
      <c r="K20" s="12"/>
      <c r="L20" s="12"/>
      <c r="M20" s="12"/>
      <c r="N20" s="47"/>
      <c r="O20" s="12"/>
      <c r="P20" s="47"/>
      <c r="Q20" s="12"/>
      <c r="R20" s="12"/>
      <c r="S20" s="12"/>
      <c r="T20" s="47"/>
      <c r="U20" s="11"/>
    </row>
    <row r="21" spans="1:22" ht="20.5">
      <c r="A21" s="139" t="s">
        <v>183</v>
      </c>
      <c r="B21" s="10"/>
      <c r="D21" s="47">
        <v>1437832</v>
      </c>
      <c r="E21" s="12"/>
      <c r="F21" s="47">
        <v>-267007</v>
      </c>
      <c r="G21" s="24"/>
      <c r="H21" s="12">
        <v>0</v>
      </c>
      <c r="I21" s="12"/>
      <c r="J21" s="47">
        <v>-53905</v>
      </c>
      <c r="K21" s="12"/>
      <c r="L21" s="12">
        <v>0</v>
      </c>
      <c r="M21" s="12"/>
      <c r="N21" s="12">
        <v>0</v>
      </c>
      <c r="O21" s="12"/>
      <c r="P21" s="12">
        <v>0</v>
      </c>
      <c r="Q21" s="12"/>
      <c r="R21" s="12">
        <v>58131</v>
      </c>
      <c r="S21" s="12"/>
      <c r="T21" s="47">
        <v>1175051</v>
      </c>
      <c r="U21" s="11"/>
    </row>
    <row r="22" spans="1:22">
      <c r="A22" s="37" t="s">
        <v>87</v>
      </c>
      <c r="B22" s="10">
        <v>21</v>
      </c>
      <c r="D22" s="47">
        <v>915144</v>
      </c>
      <c r="E22" s="12"/>
      <c r="F22" s="47">
        <v>-5287</v>
      </c>
      <c r="G22" s="24"/>
      <c r="H22" s="12">
        <v>0</v>
      </c>
      <c r="I22" s="12"/>
      <c r="J22" s="12">
        <v>0</v>
      </c>
      <c r="K22" s="12"/>
      <c r="L22" s="12">
        <v>0</v>
      </c>
      <c r="M22" s="12"/>
      <c r="N22" s="12">
        <v>0</v>
      </c>
      <c r="O22" s="12"/>
      <c r="P22" s="12">
        <v>0</v>
      </c>
      <c r="Q22" s="12"/>
      <c r="R22" s="12">
        <v>14700</v>
      </c>
      <c r="S22" s="12"/>
      <c r="T22" s="12">
        <v>924557</v>
      </c>
      <c r="U22" s="11"/>
    </row>
    <row r="23" spans="1:22">
      <c r="A23" s="37" t="s">
        <v>84</v>
      </c>
      <c r="B23" s="10"/>
      <c r="D23" s="12">
        <v>0</v>
      </c>
      <c r="E23" s="12"/>
      <c r="F23" s="47">
        <v>0</v>
      </c>
      <c r="G23" s="24"/>
      <c r="H23" s="12">
        <v>0</v>
      </c>
      <c r="I23" s="12"/>
      <c r="J23" s="12">
        <v>312</v>
      </c>
      <c r="K23" s="12"/>
      <c r="L23" s="12">
        <v>-312</v>
      </c>
      <c r="M23" s="12"/>
      <c r="N23" s="12">
        <v>0</v>
      </c>
      <c r="O23" s="12"/>
      <c r="P23" s="12">
        <v>-312</v>
      </c>
      <c r="Q23" s="12"/>
      <c r="R23" s="12">
        <v>0</v>
      </c>
      <c r="S23" s="12"/>
      <c r="T23" s="12">
        <v>0</v>
      </c>
      <c r="U23" s="11"/>
    </row>
    <row r="24" spans="1:22" hidden="1">
      <c r="A24" s="37" t="s">
        <v>176</v>
      </c>
      <c r="B24" s="10"/>
      <c r="D24" s="12">
        <v>0</v>
      </c>
      <c r="E24" s="12"/>
      <c r="F24" s="47">
        <v>0</v>
      </c>
      <c r="G24" s="24"/>
      <c r="H24" s="12">
        <v>0</v>
      </c>
      <c r="I24" s="12"/>
      <c r="J24" s="12">
        <v>0</v>
      </c>
      <c r="K24" s="12"/>
      <c r="L24" s="12">
        <v>0</v>
      </c>
      <c r="M24" s="12"/>
      <c r="N24" s="12">
        <v>0</v>
      </c>
      <c r="O24" s="12"/>
      <c r="P24" s="12">
        <v>0</v>
      </c>
      <c r="Q24" s="12"/>
      <c r="R24" s="12">
        <v>0</v>
      </c>
      <c r="S24" s="12"/>
      <c r="T24" s="12">
        <v>0</v>
      </c>
      <c r="U24" s="11"/>
    </row>
    <row r="25" spans="1:22" ht="20.5" hidden="1">
      <c r="A25" s="139" t="s">
        <v>175</v>
      </c>
      <c r="B25" s="10"/>
      <c r="D25" s="12"/>
      <c r="E25" s="12"/>
      <c r="F25" s="47"/>
      <c r="G25" s="24"/>
      <c r="H25" s="12"/>
      <c r="I25" s="12"/>
      <c r="J25" s="47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1"/>
    </row>
    <row r="26" spans="1:22" ht="40" hidden="1">
      <c r="A26" s="31" t="s">
        <v>88</v>
      </c>
      <c r="B26" s="10"/>
      <c r="D26" s="12">
        <v>0</v>
      </c>
      <c r="E26" s="47"/>
      <c r="F26" s="12">
        <v>0</v>
      </c>
      <c r="G26" s="24"/>
      <c r="H26" s="12">
        <v>0</v>
      </c>
      <c r="I26" s="12"/>
      <c r="J26" s="12">
        <v>0</v>
      </c>
      <c r="K26" s="12"/>
      <c r="L26" s="12">
        <v>0</v>
      </c>
      <c r="M26" s="12"/>
      <c r="N26" s="12">
        <v>0</v>
      </c>
      <c r="O26" s="12"/>
      <c r="P26" s="12">
        <v>0</v>
      </c>
      <c r="Q26" s="12"/>
      <c r="R26" s="12">
        <v>0</v>
      </c>
      <c r="S26" s="12"/>
      <c r="T26" s="12">
        <v>0</v>
      </c>
      <c r="U26" s="11"/>
      <c r="V26" s="48"/>
    </row>
    <row r="27" spans="1:22">
      <c r="A27" s="4" t="s">
        <v>237</v>
      </c>
      <c r="B27" s="10"/>
      <c r="D27" s="12">
        <v>0</v>
      </c>
      <c r="E27" s="12"/>
      <c r="F27" s="12">
        <v>0</v>
      </c>
      <c r="G27" s="12"/>
      <c r="H27" s="12">
        <v>0</v>
      </c>
      <c r="I27" s="12"/>
      <c r="J27" s="12">
        <v>71395</v>
      </c>
      <c r="K27" s="12"/>
      <c r="L27" s="12">
        <v>312</v>
      </c>
      <c r="M27" s="12"/>
      <c r="N27" s="12">
        <v>0</v>
      </c>
      <c r="O27" s="12"/>
      <c r="P27" s="12">
        <v>312</v>
      </c>
      <c r="Q27" s="12"/>
      <c r="R27" s="12">
        <v>-3759</v>
      </c>
      <c r="S27" s="12"/>
      <c r="T27" s="12">
        <v>67948</v>
      </c>
      <c r="U27" s="11"/>
      <c r="V27" s="11"/>
    </row>
    <row r="28" spans="1:22" ht="21" thickBot="1">
      <c r="A28" s="139" t="s">
        <v>234</v>
      </c>
      <c r="B28" s="10"/>
      <c r="D28" s="49">
        <f>SUM(D21:D27)</f>
        <v>2352976</v>
      </c>
      <c r="E28" s="12"/>
      <c r="F28" s="49">
        <f>SUM(F21:F27)</f>
        <v>-272294</v>
      </c>
      <c r="G28" s="12"/>
      <c r="H28" s="85">
        <f>SUM(H21:H27)</f>
        <v>0</v>
      </c>
      <c r="I28" s="12"/>
      <c r="J28" s="49">
        <f>SUM(J21:J27)</f>
        <v>17802</v>
      </c>
      <c r="K28" s="12"/>
      <c r="L28" s="85">
        <f>SUM(L21:L27)</f>
        <v>0</v>
      </c>
      <c r="M28" s="12"/>
      <c r="N28" s="85">
        <f>SUM(N21:N27)</f>
        <v>0</v>
      </c>
      <c r="O28" s="12"/>
      <c r="P28" s="85">
        <f>SUM(P21:P27)</f>
        <v>0</v>
      </c>
      <c r="Q28" s="12"/>
      <c r="R28" s="49">
        <f>SUM(R21:R27)</f>
        <v>69072</v>
      </c>
      <c r="S28" s="12"/>
      <c r="T28" s="49">
        <f>SUM(T21:T27)</f>
        <v>2167556</v>
      </c>
      <c r="U28" s="50">
        <v>0</v>
      </c>
    </row>
    <row r="29" spans="1:22" ht="12.75" customHeight="1" thickTop="1"/>
    <row r="30" spans="1:22">
      <c r="A30" s="178" t="s">
        <v>250</v>
      </c>
      <c r="D30" s="11"/>
      <c r="J30" s="11"/>
      <c r="N30" s="11"/>
    </row>
    <row r="31" spans="1:22">
      <c r="D31" s="53"/>
      <c r="F31" s="52"/>
      <c r="J31" s="53"/>
    </row>
    <row r="32" spans="1:22">
      <c r="B32" s="10" t="s">
        <v>3</v>
      </c>
      <c r="D32" s="53"/>
      <c r="F32" s="52"/>
      <c r="J32" s="48"/>
      <c r="O32" s="10" t="s">
        <v>4</v>
      </c>
    </row>
    <row r="33" spans="1:20">
      <c r="A33" s="106"/>
      <c r="B33" s="10" t="s">
        <v>178</v>
      </c>
      <c r="C33" s="10"/>
      <c r="D33" s="10"/>
      <c r="E33" s="151"/>
      <c r="O33" s="152" t="s">
        <v>177</v>
      </c>
    </row>
    <row r="34" spans="1:20" ht="6" customHeight="1">
      <c r="A34" s="106"/>
      <c r="B34" s="10"/>
      <c r="C34" s="10"/>
      <c r="D34" s="10"/>
      <c r="E34" s="151"/>
      <c r="O34" s="152"/>
    </row>
    <row r="35" spans="1:20">
      <c r="A35" s="220" t="s">
        <v>198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</row>
    <row r="36" spans="1:20">
      <c r="A36" s="2"/>
      <c r="B36" s="2"/>
    </row>
  </sheetData>
  <mergeCells count="9">
    <mergeCell ref="L8:P8"/>
    <mergeCell ref="H10:J10"/>
    <mergeCell ref="A35:T35"/>
    <mergeCell ref="R1:T1"/>
    <mergeCell ref="A2:T2"/>
    <mergeCell ref="A3:T3"/>
    <mergeCell ref="A4:T4"/>
    <mergeCell ref="D6:T6"/>
    <mergeCell ref="D7:T7"/>
  </mergeCells>
  <pageMargins left="0.56999999999999995" right="0.23" top="0.17" bottom="0.17" header="0.17" footer="0.17"/>
  <pageSetup paperSize="9" scale="85" fitToHeight="0" orientation="landscape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3ECF-E66B-474E-BEF9-2A8687A2061F}">
  <sheetPr>
    <tabColor rgb="FF92D050"/>
    <pageSetUpPr fitToPage="1"/>
  </sheetPr>
  <dimension ref="A1:T72"/>
  <sheetViews>
    <sheetView view="pageBreakPreview" topLeftCell="A7" zoomScaleNormal="130" zoomScaleSheetLayoutView="100" workbookViewId="0">
      <selection activeCell="P11" sqref="P11"/>
    </sheetView>
  </sheetViews>
  <sheetFormatPr defaultColWidth="9.08984375" defaultRowHeight="20"/>
  <cols>
    <col min="1" max="1" width="29.6328125" style="4" customWidth="1"/>
    <col min="2" max="2" width="8" style="51" customWidth="1"/>
    <col min="3" max="3" width="0.6328125" style="2" customWidth="1"/>
    <col min="4" max="4" width="13" style="2" customWidth="1"/>
    <col min="5" max="5" width="0.6328125" style="2" customWidth="1"/>
    <col min="6" max="6" width="13.08984375" style="2" customWidth="1"/>
    <col min="7" max="7" width="0.6328125" style="2" customWidth="1"/>
    <col min="8" max="8" width="12" style="2" customWidth="1"/>
    <col min="9" max="9" width="0.6328125" style="2" customWidth="1"/>
    <col min="10" max="10" width="11.6328125" style="2" customWidth="1"/>
    <col min="11" max="11" width="0.6328125" style="2" customWidth="1"/>
    <col min="12" max="12" width="17.08984375" style="2" customWidth="1"/>
    <col min="13" max="13" width="0.6328125" style="2" customWidth="1"/>
    <col min="14" max="14" width="18.54296875" style="2" customWidth="1"/>
    <col min="15" max="15" width="0.6328125" style="2" customWidth="1"/>
    <col min="16" max="16" width="16" style="2" customWidth="1"/>
    <col min="17" max="17" width="0.6328125" style="2" customWidth="1"/>
    <col min="18" max="18" width="12" style="2" customWidth="1"/>
    <col min="19" max="19" width="13.6328125" style="2" customWidth="1"/>
    <col min="20" max="16384" width="9.08984375" style="2"/>
  </cols>
  <sheetData>
    <row r="1" spans="1:20" ht="20.5">
      <c r="B1" s="27"/>
      <c r="J1" s="1"/>
      <c r="K1" s="1"/>
      <c r="L1" s="1"/>
      <c r="M1" s="1"/>
      <c r="N1" s="1"/>
      <c r="O1" s="1"/>
      <c r="P1" s="221"/>
      <c r="Q1" s="221"/>
      <c r="R1" s="221"/>
    </row>
    <row r="2" spans="1:20" ht="20.5">
      <c r="A2" s="214" t="s">
        <v>55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</row>
    <row r="3" spans="1:20" ht="20.5">
      <c r="A3" s="214" t="s">
        <v>58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</row>
    <row r="4" spans="1:20" ht="20.5">
      <c r="A4" s="223" t="s">
        <v>236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</row>
    <row r="5" spans="1:20" ht="1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20" ht="20.5">
      <c r="A6" s="30"/>
      <c r="B6" s="27"/>
      <c r="D6" s="215" t="s">
        <v>52</v>
      </c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</row>
    <row r="7" spans="1:20" ht="20.5">
      <c r="A7" s="30"/>
      <c r="B7" s="27"/>
      <c r="D7" s="216" t="s">
        <v>54</v>
      </c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</row>
    <row r="8" spans="1:20" ht="20.5">
      <c r="A8" s="30"/>
      <c r="B8" s="27"/>
      <c r="D8" s="3"/>
      <c r="E8" s="3"/>
      <c r="F8" s="3"/>
      <c r="G8" s="3"/>
      <c r="H8" s="3"/>
      <c r="I8" s="3"/>
      <c r="J8" s="3"/>
      <c r="K8" s="3"/>
      <c r="L8" s="215" t="s">
        <v>59</v>
      </c>
      <c r="M8" s="215"/>
      <c r="N8" s="215"/>
      <c r="O8" s="215"/>
      <c r="P8" s="215"/>
      <c r="Q8" s="3"/>
      <c r="R8" s="3"/>
    </row>
    <row r="9" spans="1:20" ht="21" customHeight="1">
      <c r="A9" s="31"/>
      <c r="B9" s="27"/>
      <c r="C9" s="32"/>
      <c r="D9" s="34"/>
      <c r="E9" s="33"/>
      <c r="F9" s="1"/>
      <c r="G9" s="33"/>
      <c r="K9" s="34"/>
      <c r="L9" s="35" t="s">
        <v>60</v>
      </c>
      <c r="M9" s="34"/>
      <c r="N9" s="35" t="s">
        <v>61</v>
      </c>
      <c r="O9" s="35"/>
      <c r="Q9" s="33"/>
      <c r="R9" s="34"/>
    </row>
    <row r="10" spans="1:20" ht="21" customHeight="1">
      <c r="A10" s="31"/>
      <c r="B10" s="27"/>
      <c r="C10" s="32"/>
      <c r="D10" s="34" t="s">
        <v>62</v>
      </c>
      <c r="E10" s="34"/>
      <c r="F10" s="3" t="s">
        <v>63</v>
      </c>
      <c r="G10" s="33"/>
      <c r="H10" s="219" t="s">
        <v>64</v>
      </c>
      <c r="I10" s="219"/>
      <c r="J10" s="219"/>
      <c r="K10" s="34"/>
      <c r="L10" s="35" t="s">
        <v>65</v>
      </c>
      <c r="M10" s="34"/>
      <c r="N10" s="35" t="s">
        <v>66</v>
      </c>
      <c r="O10" s="35"/>
      <c r="P10" s="35" t="s">
        <v>67</v>
      </c>
      <c r="Q10" s="33"/>
      <c r="R10" s="34" t="s">
        <v>68</v>
      </c>
      <c r="S10" s="36"/>
    </row>
    <row r="11" spans="1:20" ht="20.5">
      <c r="A11" s="31"/>
      <c r="B11" s="27"/>
      <c r="C11" s="32"/>
      <c r="D11" s="34" t="s">
        <v>69</v>
      </c>
      <c r="E11" s="34"/>
      <c r="F11" s="54" t="s">
        <v>70</v>
      </c>
      <c r="G11" s="33"/>
      <c r="H11" s="34" t="s">
        <v>71</v>
      </c>
      <c r="I11" s="33"/>
      <c r="J11" s="34"/>
      <c r="K11" s="34"/>
      <c r="L11" s="35" t="s">
        <v>72</v>
      </c>
      <c r="M11" s="34"/>
      <c r="N11" s="35" t="s">
        <v>73</v>
      </c>
      <c r="O11" s="35"/>
      <c r="P11" s="35" t="s">
        <v>74</v>
      </c>
      <c r="Q11" s="33"/>
      <c r="R11" s="3" t="s">
        <v>75</v>
      </c>
      <c r="S11" s="36"/>
    </row>
    <row r="12" spans="1:20" ht="20.5">
      <c r="A12" s="31"/>
      <c r="B12" s="148" t="s">
        <v>51</v>
      </c>
      <c r="C12" s="41"/>
      <c r="D12" s="149" t="s">
        <v>76</v>
      </c>
      <c r="E12" s="34"/>
      <c r="F12" s="42" t="s">
        <v>77</v>
      </c>
      <c r="G12" s="33"/>
      <c r="H12" s="149" t="s">
        <v>78</v>
      </c>
      <c r="I12" s="33"/>
      <c r="J12" s="42" t="s">
        <v>79</v>
      </c>
      <c r="K12" s="35"/>
      <c r="L12" s="42" t="s">
        <v>80</v>
      </c>
      <c r="M12" s="35"/>
      <c r="N12" s="148" t="s">
        <v>81</v>
      </c>
      <c r="O12" s="35"/>
      <c r="P12" s="42" t="s">
        <v>82</v>
      </c>
      <c r="Q12" s="33"/>
      <c r="R12" s="149" t="s">
        <v>83</v>
      </c>
    </row>
    <row r="13" spans="1:20">
      <c r="A13" s="31"/>
      <c r="B13" s="27"/>
      <c r="C13" s="41"/>
      <c r="D13" s="32"/>
      <c r="E13" s="41"/>
      <c r="F13" s="38"/>
      <c r="G13" s="41"/>
      <c r="H13" s="32"/>
      <c r="I13" s="41"/>
      <c r="J13" s="38"/>
      <c r="K13" s="38"/>
      <c r="M13" s="38"/>
      <c r="N13" s="38"/>
      <c r="O13" s="38"/>
      <c r="Q13" s="41"/>
      <c r="R13" s="10"/>
      <c r="S13" s="36"/>
    </row>
    <row r="14" spans="1:20" s="61" customFormat="1" ht="23.9" customHeight="1">
      <c r="A14" s="104" t="s">
        <v>86</v>
      </c>
      <c r="B14" s="56"/>
      <c r="C14" s="57"/>
      <c r="D14" s="47">
        <v>904020</v>
      </c>
      <c r="E14" s="15"/>
      <c r="F14" s="47">
        <v>-97025</v>
      </c>
      <c r="G14" s="15"/>
      <c r="H14" s="58">
        <v>0</v>
      </c>
      <c r="I14" s="15"/>
      <c r="J14" s="59">
        <v>-172261</v>
      </c>
      <c r="K14" s="60"/>
      <c r="L14" s="58">
        <v>0</v>
      </c>
      <c r="M14" s="60"/>
      <c r="N14" s="59">
        <v>13</v>
      </c>
      <c r="O14" s="60"/>
      <c r="P14" s="47">
        <v>13</v>
      </c>
      <c r="Q14" s="47"/>
      <c r="R14" s="15">
        <v>634747</v>
      </c>
    </row>
    <row r="15" spans="1:20" s="61" customFormat="1" ht="23.9" customHeight="1">
      <c r="A15" s="55" t="s">
        <v>87</v>
      </c>
      <c r="B15" s="56"/>
      <c r="C15" s="57"/>
      <c r="D15" s="47">
        <v>533812</v>
      </c>
      <c r="E15" s="15"/>
      <c r="F15" s="47">
        <v>-169982</v>
      </c>
      <c r="G15" s="15"/>
      <c r="H15" s="58">
        <v>0</v>
      </c>
      <c r="I15" s="15"/>
      <c r="J15" s="59">
        <v>0</v>
      </c>
      <c r="K15" s="60"/>
      <c r="L15" s="58">
        <v>0</v>
      </c>
      <c r="M15" s="60"/>
      <c r="N15" s="59">
        <v>0</v>
      </c>
      <c r="O15" s="60"/>
      <c r="P15" s="59">
        <v>0</v>
      </c>
      <c r="Q15" s="47"/>
      <c r="R15" s="15">
        <v>363830</v>
      </c>
    </row>
    <row r="16" spans="1:20" s="61" customFormat="1" ht="23.9" customHeight="1">
      <c r="A16" s="55" t="s">
        <v>84</v>
      </c>
      <c r="B16" s="56"/>
      <c r="C16" s="57"/>
      <c r="D16" s="58">
        <v>0</v>
      </c>
      <c r="E16" s="15"/>
      <c r="F16" s="58">
        <v>0</v>
      </c>
      <c r="G16" s="15"/>
      <c r="H16" s="58">
        <v>0</v>
      </c>
      <c r="I16" s="15"/>
      <c r="J16" s="59">
        <v>99</v>
      </c>
      <c r="K16" s="60"/>
      <c r="L16" s="58">
        <v>-86.412350000000004</v>
      </c>
      <c r="M16" s="60"/>
      <c r="N16" s="59">
        <v>0</v>
      </c>
      <c r="O16" s="60"/>
      <c r="P16" s="47">
        <v>-86.412350000000004</v>
      </c>
      <c r="Q16" s="47"/>
      <c r="R16" s="58">
        <v>13</v>
      </c>
    </row>
    <row r="17" spans="1:20" s="61" customFormat="1" ht="23.9" customHeight="1">
      <c r="A17" s="4" t="s">
        <v>237</v>
      </c>
      <c r="B17" s="62"/>
      <c r="D17" s="58">
        <v>0</v>
      </c>
      <c r="E17" s="15"/>
      <c r="F17" s="58">
        <v>0</v>
      </c>
      <c r="G17" s="17"/>
      <c r="H17" s="58">
        <v>0</v>
      </c>
      <c r="I17" s="63"/>
      <c r="J17" s="58">
        <v>82701</v>
      </c>
      <c r="K17" s="59"/>
      <c r="L17" s="64">
        <v>86.412350000000004</v>
      </c>
      <c r="M17" s="59"/>
      <c r="N17" s="64">
        <v>-13</v>
      </c>
      <c r="O17" s="59"/>
      <c r="P17" s="58">
        <v>73</v>
      </c>
      <c r="Q17" s="58"/>
      <c r="R17" s="58">
        <v>82774</v>
      </c>
      <c r="S17" s="59"/>
      <c r="T17" s="59"/>
    </row>
    <row r="18" spans="1:20" s="61" customFormat="1" ht="23.9" customHeight="1" thickBot="1">
      <c r="A18" s="141" t="s">
        <v>233</v>
      </c>
      <c r="B18" s="62"/>
      <c r="D18" s="66">
        <f>SUM(D14:D17)</f>
        <v>1437832</v>
      </c>
      <c r="E18" s="63"/>
      <c r="F18" s="66">
        <f>SUM(F14:F17)</f>
        <v>-267007</v>
      </c>
      <c r="G18" s="63"/>
      <c r="H18" s="66">
        <f>SUM(H14:H17)</f>
        <v>0</v>
      </c>
      <c r="I18" s="63"/>
      <c r="J18" s="66">
        <f>SUM(J14:J17)</f>
        <v>-89461</v>
      </c>
      <c r="K18" s="59"/>
      <c r="L18" s="66">
        <f>SUM(L14:L17)</f>
        <v>0</v>
      </c>
      <c r="M18" s="59"/>
      <c r="N18" s="66">
        <f>SUM(N14:N17)</f>
        <v>0</v>
      </c>
      <c r="O18" s="59"/>
      <c r="P18" s="66">
        <v>0</v>
      </c>
      <c r="Q18" s="15"/>
      <c r="R18" s="66">
        <f>SUM(R14:R17)</f>
        <v>1081364</v>
      </c>
      <c r="S18" s="67">
        <v>0</v>
      </c>
    </row>
    <row r="19" spans="1:20" s="61" customFormat="1" ht="23.9" customHeight="1" thickTop="1">
      <c r="A19" s="65"/>
      <c r="B19" s="62"/>
      <c r="D19" s="58"/>
      <c r="E19" s="63"/>
      <c r="F19" s="58"/>
      <c r="G19" s="63"/>
      <c r="H19" s="58"/>
      <c r="I19" s="63"/>
      <c r="J19" s="58"/>
      <c r="K19" s="59"/>
      <c r="L19" s="58"/>
      <c r="M19" s="59"/>
      <c r="N19" s="58"/>
      <c r="O19" s="59"/>
      <c r="P19" s="58"/>
      <c r="Q19" s="15"/>
      <c r="R19" s="58"/>
      <c r="S19" s="67"/>
    </row>
    <row r="20" spans="1:20" ht="20.5">
      <c r="A20" s="9" t="s">
        <v>183</v>
      </c>
      <c r="B20" s="10"/>
      <c r="D20" s="12">
        <v>1437832</v>
      </c>
      <c r="E20" s="12"/>
      <c r="F20" s="12">
        <v>-267007</v>
      </c>
      <c r="G20" s="68"/>
      <c r="H20" s="12">
        <v>0</v>
      </c>
      <c r="I20" s="12"/>
      <c r="J20" s="12">
        <v>-89461</v>
      </c>
      <c r="K20" s="12"/>
      <c r="L20" s="12">
        <v>0</v>
      </c>
      <c r="M20" s="12"/>
      <c r="N20" s="11">
        <v>0</v>
      </c>
      <c r="O20" s="12"/>
      <c r="P20" s="12">
        <v>0</v>
      </c>
      <c r="Q20" s="11"/>
      <c r="R20" s="15">
        <v>1081364</v>
      </c>
      <c r="S20" s="11"/>
      <c r="T20" s="11"/>
    </row>
    <row r="21" spans="1:20">
      <c r="A21" s="4" t="s">
        <v>87</v>
      </c>
      <c r="B21" s="10">
        <v>21</v>
      </c>
      <c r="D21" s="12">
        <v>915144</v>
      </c>
      <c r="E21" s="12"/>
      <c r="F21" s="12">
        <v>-5287</v>
      </c>
      <c r="G21" s="68"/>
      <c r="H21" s="12">
        <v>0</v>
      </c>
      <c r="I21" s="12"/>
      <c r="J21" s="12">
        <v>0</v>
      </c>
      <c r="K21" s="12"/>
      <c r="L21" s="12">
        <v>0</v>
      </c>
      <c r="M21" s="12"/>
      <c r="N21" s="11">
        <v>0</v>
      </c>
      <c r="O21" s="12"/>
      <c r="P21" s="12">
        <v>0</v>
      </c>
      <c r="Q21" s="11"/>
      <c r="R21" s="12">
        <v>909857</v>
      </c>
      <c r="S21" s="11"/>
      <c r="T21" s="11"/>
    </row>
    <row r="22" spans="1:20">
      <c r="A22" s="4" t="s">
        <v>84</v>
      </c>
      <c r="B22" s="10"/>
      <c r="D22" s="12">
        <v>0</v>
      </c>
      <c r="E22" s="12"/>
      <c r="F22" s="12">
        <v>0</v>
      </c>
      <c r="G22" s="12"/>
      <c r="H22" s="12">
        <v>0</v>
      </c>
      <c r="I22" s="12"/>
      <c r="J22" s="12">
        <v>312</v>
      </c>
      <c r="K22" s="12"/>
      <c r="L22" s="12">
        <v>-312</v>
      </c>
      <c r="M22" s="12"/>
      <c r="N22" s="12">
        <v>0</v>
      </c>
      <c r="O22" s="12"/>
      <c r="P22" s="12">
        <v>-312</v>
      </c>
      <c r="Q22" s="12"/>
      <c r="R22" s="12">
        <v>0</v>
      </c>
      <c r="S22" s="36"/>
    </row>
    <row r="23" spans="1:20">
      <c r="A23" s="4" t="s">
        <v>237</v>
      </c>
      <c r="B23" s="10"/>
      <c r="D23" s="12">
        <v>0</v>
      </c>
      <c r="E23" s="12"/>
      <c r="F23" s="12">
        <v>0</v>
      </c>
      <c r="G23" s="68"/>
      <c r="H23" s="12">
        <v>0</v>
      </c>
      <c r="I23" s="12"/>
      <c r="J23" s="12">
        <v>-2032</v>
      </c>
      <c r="K23" s="12"/>
      <c r="L23" s="12">
        <v>312</v>
      </c>
      <c r="M23" s="12"/>
      <c r="N23" s="11">
        <v>0</v>
      </c>
      <c r="O23" s="12"/>
      <c r="P23" s="12">
        <v>312</v>
      </c>
      <c r="Q23" s="12"/>
      <c r="R23" s="12">
        <v>-1720</v>
      </c>
      <c r="S23" s="11"/>
      <c r="T23" s="11"/>
    </row>
    <row r="24" spans="1:20" ht="21" thickBot="1">
      <c r="A24" s="141" t="s">
        <v>234</v>
      </c>
      <c r="B24" s="10"/>
      <c r="D24" s="69">
        <f>SUM(D20:D23)</f>
        <v>2352976</v>
      </c>
      <c r="E24" s="12"/>
      <c r="F24" s="69">
        <f>SUM(F20:F23)</f>
        <v>-272294</v>
      </c>
      <c r="G24" s="12"/>
      <c r="H24" s="66">
        <f>SUM(H20:H23)</f>
        <v>0</v>
      </c>
      <c r="I24" s="58"/>
      <c r="J24" s="66">
        <f>SUM(J20:J23)</f>
        <v>-91181</v>
      </c>
      <c r="K24" s="58"/>
      <c r="L24" s="66">
        <f>SUM(L20:L23)</f>
        <v>0</v>
      </c>
      <c r="M24" s="58"/>
      <c r="N24" s="66">
        <f>SUM(N20:N23)</f>
        <v>0</v>
      </c>
      <c r="O24" s="58"/>
      <c r="P24" s="66">
        <f>SUM(P20:P23)</f>
        <v>0</v>
      </c>
      <c r="Q24" s="12"/>
      <c r="R24" s="69">
        <f>SUM(R20:R23)</f>
        <v>1989501</v>
      </c>
      <c r="S24" s="50"/>
    </row>
    <row r="25" spans="1:20" ht="15" customHeight="1" thickTop="1">
      <c r="D25" s="11"/>
    </row>
    <row r="26" spans="1:20">
      <c r="A26" s="178" t="s">
        <v>250</v>
      </c>
    </row>
    <row r="28" spans="1:20">
      <c r="B28" s="10" t="s">
        <v>3</v>
      </c>
      <c r="D28" s="53"/>
      <c r="F28" s="52"/>
      <c r="J28" s="48"/>
      <c r="N28" s="10" t="s">
        <v>4</v>
      </c>
    </row>
    <row r="29" spans="1:20">
      <c r="A29" s="106"/>
      <c r="B29" s="10" t="s">
        <v>178</v>
      </c>
      <c r="C29" s="10"/>
      <c r="D29" s="10"/>
      <c r="E29" s="151"/>
      <c r="N29" s="152" t="s">
        <v>179</v>
      </c>
    </row>
    <row r="30" spans="1:20">
      <c r="A30" s="220" t="s">
        <v>199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</row>
    <row r="32" spans="1:20">
      <c r="D32" s="48"/>
    </row>
    <row r="33" spans="4:8">
      <c r="F33" s="11"/>
    </row>
    <row r="39" spans="4:8" ht="20.5">
      <c r="D39" s="1"/>
      <c r="H39" s="1"/>
    </row>
    <row r="72" spans="12:12">
      <c r="L72" s="2">
        <v>88888</v>
      </c>
    </row>
  </sheetData>
  <mergeCells count="9">
    <mergeCell ref="L8:P8"/>
    <mergeCell ref="H10:J10"/>
    <mergeCell ref="A30:R30"/>
    <mergeCell ref="P1:R1"/>
    <mergeCell ref="D6:R6"/>
    <mergeCell ref="D7:R7"/>
    <mergeCell ref="A2:T2"/>
    <mergeCell ref="A3:T3"/>
    <mergeCell ref="A4:T4"/>
  </mergeCells>
  <pageMargins left="0.6" right="0.25" top="0.18" bottom="0.28999999999999998" header="0.17" footer="0.17"/>
  <pageSetup paperSize="9" scale="88" fitToHeight="0" orientation="landscape" r:id="rId1"/>
  <colBreaks count="1" manualBreakCount="1">
    <brk id="18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C9B9-F65E-4A97-BD55-465ED000C56D}">
  <sheetPr>
    <tabColor rgb="FF92D050"/>
    <pageSetUpPr fitToPage="1"/>
  </sheetPr>
  <dimension ref="A1:N48"/>
  <sheetViews>
    <sheetView view="pageBreakPreview" topLeftCell="A25" zoomScale="70" zoomScaleNormal="100" zoomScaleSheetLayoutView="70" workbookViewId="0">
      <selection activeCell="B35" sqref="B35:B36"/>
    </sheetView>
  </sheetViews>
  <sheetFormatPr defaultRowHeight="20"/>
  <cols>
    <col min="1" max="1" width="3.453125" customWidth="1"/>
    <col min="2" max="2" width="46" style="4" customWidth="1"/>
    <col min="3" max="3" width="7.6328125" style="2" hidden="1" customWidth="1"/>
    <col min="4" max="4" width="1" style="2" customWidth="1"/>
    <col min="5" max="5" width="15.7265625" style="2" customWidth="1"/>
    <col min="6" max="6" width="1" style="2" customWidth="1"/>
    <col min="7" max="7" width="15.6328125" style="2" customWidth="1"/>
    <col min="8" max="8" width="1" style="2" customWidth="1"/>
    <col min="9" max="9" width="14.6328125" style="26" customWidth="1"/>
    <col min="10" max="10" width="1" style="2" customWidth="1"/>
    <col min="11" max="11" width="14.6328125" style="2" customWidth="1"/>
  </cols>
  <sheetData>
    <row r="1" spans="1:11">
      <c r="I1" s="221"/>
      <c r="J1" s="221"/>
      <c r="K1" s="221"/>
    </row>
    <row r="2" spans="1:11" ht="20.5">
      <c r="B2" s="214" t="s">
        <v>55</v>
      </c>
      <c r="C2" s="214"/>
      <c r="D2" s="214"/>
      <c r="E2" s="214"/>
      <c r="F2" s="214"/>
      <c r="G2" s="214"/>
      <c r="H2" s="214"/>
      <c r="I2" s="214"/>
      <c r="J2" s="214"/>
      <c r="K2" s="214"/>
    </row>
    <row r="3" spans="1:11" ht="20.5">
      <c r="B3" s="224" t="s">
        <v>112</v>
      </c>
      <c r="C3" s="224"/>
      <c r="D3" s="224"/>
      <c r="E3" s="224"/>
      <c r="F3" s="224"/>
      <c r="G3" s="224"/>
      <c r="H3" s="224"/>
      <c r="I3" s="224"/>
      <c r="J3" s="224"/>
      <c r="K3" s="224"/>
    </row>
    <row r="4" spans="1:11" ht="20.5">
      <c r="B4" s="223" t="s">
        <v>236</v>
      </c>
      <c r="C4" s="223"/>
      <c r="D4" s="223"/>
      <c r="E4" s="223"/>
      <c r="F4" s="223"/>
      <c r="G4" s="223"/>
      <c r="H4" s="223"/>
      <c r="I4" s="223"/>
      <c r="J4" s="223"/>
      <c r="K4" s="223"/>
    </row>
    <row r="5" spans="1:11" ht="20.5"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20.5">
      <c r="E6" s="215" t="s">
        <v>52</v>
      </c>
      <c r="F6" s="215"/>
      <c r="G6" s="215"/>
      <c r="H6" s="215"/>
      <c r="I6" s="215"/>
      <c r="J6" s="215"/>
      <c r="K6" s="215"/>
    </row>
    <row r="7" spans="1:11" ht="20.5">
      <c r="B7" s="1"/>
      <c r="E7" s="216" t="s">
        <v>53</v>
      </c>
      <c r="F7" s="216"/>
      <c r="G7" s="216"/>
      <c r="I7" s="215" t="s">
        <v>54</v>
      </c>
      <c r="J7" s="215"/>
      <c r="K7" s="215"/>
    </row>
    <row r="8" spans="1:11" ht="20.5">
      <c r="B8" s="1"/>
      <c r="E8" s="215" t="s">
        <v>238</v>
      </c>
      <c r="F8" s="215"/>
      <c r="G8" s="215"/>
      <c r="H8" s="215"/>
      <c r="I8" s="215"/>
      <c r="J8" s="215"/>
      <c r="K8" s="215"/>
    </row>
    <row r="9" spans="1:11" ht="20.5">
      <c r="C9" s="148" t="s">
        <v>51</v>
      </c>
      <c r="D9" s="3"/>
      <c r="E9" s="160" t="s">
        <v>239</v>
      </c>
      <c r="F9" s="6"/>
      <c r="G9" s="160" t="s">
        <v>240</v>
      </c>
      <c r="H9" s="3"/>
      <c r="I9" s="160" t="s">
        <v>239</v>
      </c>
      <c r="J9" s="3"/>
      <c r="K9" s="160" t="s">
        <v>240</v>
      </c>
    </row>
    <row r="10" spans="1:11" ht="20.5">
      <c r="A10" s="9" t="s">
        <v>90</v>
      </c>
      <c r="C10" s="10"/>
      <c r="D10" s="10"/>
      <c r="E10" s="70"/>
      <c r="F10" s="70"/>
      <c r="G10" s="70"/>
      <c r="H10" s="10"/>
      <c r="I10" s="71"/>
      <c r="J10" s="70"/>
      <c r="K10" s="70"/>
    </row>
    <row r="11" spans="1:11">
      <c r="B11" s="4" t="s">
        <v>91</v>
      </c>
      <c r="C11" s="10"/>
      <c r="D11" s="10"/>
      <c r="E11" s="142">
        <v>214522</v>
      </c>
      <c r="F11" s="142"/>
      <c r="G11" s="142">
        <v>216758</v>
      </c>
      <c r="H11" s="143"/>
      <c r="I11" s="142">
        <v>154758</v>
      </c>
      <c r="J11" s="142"/>
      <c r="K11" s="142">
        <v>168605</v>
      </c>
    </row>
    <row r="12" spans="1:11" ht="20.5">
      <c r="A12" s="200" t="s">
        <v>189</v>
      </c>
      <c r="C12" s="10"/>
      <c r="D12" s="10"/>
      <c r="E12" s="142"/>
      <c r="F12" s="142"/>
      <c r="G12" s="142"/>
      <c r="H12" s="143"/>
      <c r="I12" s="142"/>
      <c r="J12" s="142"/>
      <c r="K12" s="142"/>
    </row>
    <row r="13" spans="1:11">
      <c r="B13" s="4" t="s">
        <v>92</v>
      </c>
      <c r="C13" s="10"/>
      <c r="D13" s="10"/>
      <c r="E13" s="142">
        <v>2873</v>
      </c>
      <c r="F13" s="142"/>
      <c r="G13" s="142">
        <v>1193</v>
      </c>
      <c r="H13" s="143"/>
      <c r="I13" s="144">
        <v>19907</v>
      </c>
      <c r="J13" s="142"/>
      <c r="K13" s="144">
        <v>7827</v>
      </c>
    </row>
    <row r="14" spans="1:11">
      <c r="B14" s="4" t="s">
        <v>190</v>
      </c>
      <c r="C14" s="10"/>
      <c r="D14" s="10"/>
      <c r="E14" s="142">
        <v>12582</v>
      </c>
      <c r="F14" s="142"/>
      <c r="G14" s="12">
        <v>13580</v>
      </c>
      <c r="H14" s="143"/>
      <c r="I14" s="144">
        <v>7891</v>
      </c>
      <c r="J14" s="142"/>
      <c r="K14" s="12">
        <v>8763</v>
      </c>
    </row>
    <row r="15" spans="1:11">
      <c r="B15" s="4" t="s">
        <v>241</v>
      </c>
      <c r="C15" s="10"/>
      <c r="D15" s="10"/>
      <c r="E15" s="142">
        <v>82258</v>
      </c>
      <c r="F15" s="142"/>
      <c r="G15" s="12">
        <v>0</v>
      </c>
      <c r="H15" s="143"/>
      <c r="I15" s="144">
        <v>22258</v>
      </c>
      <c r="J15" s="142"/>
      <c r="K15" s="12">
        <v>0</v>
      </c>
    </row>
    <row r="16" spans="1:11">
      <c r="B16" s="4" t="s">
        <v>191</v>
      </c>
      <c r="C16" s="10"/>
      <c r="D16" s="10"/>
      <c r="E16" s="142">
        <v>0</v>
      </c>
      <c r="F16" s="142"/>
      <c r="G16" s="12">
        <v>99727</v>
      </c>
      <c r="H16" s="143"/>
      <c r="I16" s="144">
        <v>0</v>
      </c>
      <c r="J16" s="142"/>
      <c r="K16" s="12">
        <v>99727</v>
      </c>
    </row>
    <row r="17" spans="1:11">
      <c r="B17" s="4" t="s">
        <v>210</v>
      </c>
      <c r="C17" s="10"/>
      <c r="D17" s="10"/>
      <c r="E17" s="142">
        <v>11285</v>
      </c>
      <c r="F17" s="142"/>
      <c r="G17" s="142">
        <v>17639</v>
      </c>
      <c r="H17" s="143"/>
      <c r="I17" s="142">
        <v>8085</v>
      </c>
      <c r="J17" s="145"/>
      <c r="K17" s="145">
        <v>11124</v>
      </c>
    </row>
    <row r="18" spans="1:11">
      <c r="B18" s="4" t="s">
        <v>93</v>
      </c>
      <c r="C18" s="10"/>
      <c r="D18" s="10"/>
      <c r="E18" s="142">
        <v>6688</v>
      </c>
      <c r="F18" s="142"/>
      <c r="G18" s="142">
        <v>11999</v>
      </c>
      <c r="H18" s="143"/>
      <c r="I18" s="142">
        <v>4216</v>
      </c>
      <c r="J18" s="145"/>
      <c r="K18" s="146">
        <v>12815</v>
      </c>
    </row>
    <row r="19" spans="1:11" ht="20.5">
      <c r="A19" s="9" t="s">
        <v>94</v>
      </c>
      <c r="C19" s="10"/>
      <c r="D19" s="10"/>
      <c r="E19" s="18">
        <f>SUM(E11:E18)</f>
        <v>330208</v>
      </c>
      <c r="F19" s="144"/>
      <c r="G19" s="18">
        <f>SUM(G11:G18)</f>
        <v>360896</v>
      </c>
      <c r="H19" s="147"/>
      <c r="I19" s="18">
        <f>SUM(I11:I18)</f>
        <v>217115</v>
      </c>
      <c r="J19" s="144"/>
      <c r="K19" s="18">
        <f>SUM(K11:K18)</f>
        <v>308861</v>
      </c>
    </row>
    <row r="20" spans="1:11">
      <c r="C20" s="10"/>
      <c r="D20" s="10"/>
      <c r="E20" s="12"/>
      <c r="F20" s="12"/>
      <c r="G20" s="12"/>
      <c r="H20" s="10"/>
      <c r="I20" s="12"/>
      <c r="J20" s="12"/>
      <c r="K20" s="12"/>
    </row>
    <row r="21" spans="1:11" ht="20.5">
      <c r="A21" s="9" t="s">
        <v>95</v>
      </c>
      <c r="C21" s="10"/>
      <c r="D21" s="10"/>
      <c r="E21" s="12"/>
      <c r="F21" s="12"/>
      <c r="G21" s="12"/>
      <c r="H21" s="10"/>
      <c r="I21" s="12"/>
      <c r="J21" s="12"/>
      <c r="K21" s="12"/>
    </row>
    <row r="22" spans="1:11">
      <c r="B22" s="4" t="s">
        <v>96</v>
      </c>
      <c r="C22" s="10"/>
      <c r="D22" s="10"/>
      <c r="E22" s="72">
        <v>180392</v>
      </c>
      <c r="F22" s="72"/>
      <c r="G22" s="72">
        <v>177658</v>
      </c>
      <c r="H22" s="10"/>
      <c r="I22" s="73">
        <v>144568</v>
      </c>
      <c r="J22" s="72"/>
      <c r="K22" s="72">
        <v>150922</v>
      </c>
    </row>
    <row r="23" spans="1:11">
      <c r="B23" s="4" t="s">
        <v>173</v>
      </c>
      <c r="C23" s="10"/>
      <c r="D23" s="10"/>
      <c r="E23" s="72">
        <v>761</v>
      </c>
      <c r="F23" s="72"/>
      <c r="G23" s="12">
        <v>533</v>
      </c>
      <c r="H23" s="12"/>
      <c r="I23" s="12">
        <v>0</v>
      </c>
      <c r="J23" s="12"/>
      <c r="K23" s="12">
        <v>0</v>
      </c>
    </row>
    <row r="24" spans="1:11">
      <c r="B24" s="4" t="s">
        <v>97</v>
      </c>
      <c r="C24" s="10"/>
      <c r="D24" s="10"/>
      <c r="E24" s="72">
        <v>89009</v>
      </c>
      <c r="F24" s="72"/>
      <c r="G24" s="72">
        <v>82745</v>
      </c>
      <c r="H24" s="10"/>
      <c r="I24" s="73">
        <v>70104</v>
      </c>
      <c r="J24" s="72"/>
      <c r="K24" s="72">
        <v>68170</v>
      </c>
    </row>
    <row r="25" spans="1:11">
      <c r="B25" s="4" t="s">
        <v>174</v>
      </c>
      <c r="C25" s="10"/>
      <c r="D25" s="10"/>
      <c r="E25" s="12">
        <v>5337</v>
      </c>
      <c r="F25" s="12"/>
      <c r="G25" s="12">
        <v>645</v>
      </c>
      <c r="H25" s="12"/>
      <c r="I25" s="12">
        <v>993</v>
      </c>
      <c r="J25" s="12"/>
      <c r="K25" s="12">
        <v>645</v>
      </c>
    </row>
    <row r="26" spans="1:11">
      <c r="B26" s="74" t="s">
        <v>98</v>
      </c>
      <c r="C26" s="10"/>
      <c r="D26" s="10"/>
      <c r="E26" s="75">
        <v>5695</v>
      </c>
      <c r="F26" s="72"/>
      <c r="G26" s="12">
        <v>8551</v>
      </c>
      <c r="H26" s="10"/>
      <c r="I26" s="76">
        <v>3482</v>
      </c>
      <c r="J26" s="72"/>
      <c r="K26" s="72">
        <v>6423</v>
      </c>
    </row>
    <row r="27" spans="1:11" ht="20.5">
      <c r="A27" s="9" t="s">
        <v>99</v>
      </c>
      <c r="C27" s="10"/>
      <c r="D27" s="10"/>
      <c r="E27" s="16">
        <f>SUM(E22:E26)</f>
        <v>281194</v>
      </c>
      <c r="F27" s="12"/>
      <c r="G27" s="16">
        <f>SUM(G22:G26)</f>
        <v>270132</v>
      </c>
      <c r="H27" s="12">
        <v>0</v>
      </c>
      <c r="I27" s="16">
        <f>SUM(I22:I26)</f>
        <v>219147</v>
      </c>
      <c r="J27" s="12"/>
      <c r="K27" s="16">
        <f>SUM(K22:K26)</f>
        <v>226160</v>
      </c>
    </row>
    <row r="28" spans="1:11" ht="20.5">
      <c r="B28" s="9"/>
      <c r="C28" s="10"/>
      <c r="D28" s="10"/>
      <c r="E28" s="77"/>
      <c r="F28" s="77"/>
      <c r="G28" s="77"/>
      <c r="H28" s="84"/>
      <c r="I28" s="77"/>
      <c r="J28" s="12"/>
      <c r="K28" s="12"/>
    </row>
    <row r="29" spans="1:11" ht="20.5">
      <c r="A29" s="9" t="s">
        <v>100</v>
      </c>
      <c r="C29" s="10"/>
      <c r="D29" s="10"/>
      <c r="E29" s="72">
        <v>19108</v>
      </c>
      <c r="F29" s="72"/>
      <c r="G29" s="72">
        <v>27456</v>
      </c>
      <c r="H29" s="10"/>
      <c r="I29" s="23">
        <v>0</v>
      </c>
      <c r="J29" s="12"/>
      <c r="K29" s="23">
        <v>0</v>
      </c>
    </row>
    <row r="30" spans="1:11">
      <c r="B30" s="4" t="s">
        <v>101</v>
      </c>
      <c r="C30" s="10"/>
      <c r="D30" s="10"/>
      <c r="E30" s="44">
        <f>E19-E27+E29</f>
        <v>68122</v>
      </c>
      <c r="F30" s="12"/>
      <c r="G30" s="44">
        <f>G19-G27+G29</f>
        <v>118220</v>
      </c>
      <c r="H30" s="72"/>
      <c r="I30" s="44">
        <f>I19-I27</f>
        <v>-2032</v>
      </c>
      <c r="J30" s="72"/>
      <c r="K30" s="44">
        <f>K19-K27</f>
        <v>82701</v>
      </c>
    </row>
    <row r="31" spans="1:11">
      <c r="B31" s="4" t="s">
        <v>102</v>
      </c>
      <c r="C31" s="10"/>
      <c r="D31" s="10"/>
      <c r="E31" s="23">
        <v>-486</v>
      </c>
      <c r="F31" s="77"/>
      <c r="G31" s="79">
        <v>-2082</v>
      </c>
      <c r="H31" s="10"/>
      <c r="I31" s="23">
        <v>0</v>
      </c>
      <c r="J31" s="12"/>
      <c r="K31" s="23">
        <v>0</v>
      </c>
    </row>
    <row r="32" spans="1:11" ht="21" thickBot="1">
      <c r="A32" s="9" t="s">
        <v>105</v>
      </c>
      <c r="C32" s="10"/>
      <c r="D32" s="10"/>
      <c r="E32" s="85">
        <f>SUM(E30:E31)</f>
        <v>67636</v>
      </c>
      <c r="F32" s="80"/>
      <c r="G32" s="85">
        <f>SUM(G30:G31)</f>
        <v>116138</v>
      </c>
      <c r="H32" s="78"/>
      <c r="I32" s="85">
        <f>SUM(I30:I31)</f>
        <v>-2032</v>
      </c>
      <c r="J32" s="11"/>
      <c r="K32" s="85">
        <f>SUM(K30:K31)</f>
        <v>82701</v>
      </c>
    </row>
    <row r="33" spans="1:14" ht="21" thickTop="1">
      <c r="B33" s="9"/>
      <c r="C33" s="10"/>
      <c r="D33" s="10"/>
      <c r="E33" s="80"/>
      <c r="F33" s="80"/>
      <c r="G33" s="80"/>
      <c r="H33" s="78"/>
      <c r="I33" s="80"/>
      <c r="J33" s="11"/>
      <c r="K33" s="81"/>
    </row>
    <row r="34" spans="1:14" ht="20.5">
      <c r="A34" s="9" t="s">
        <v>103</v>
      </c>
      <c r="C34" s="10"/>
      <c r="D34" s="10"/>
      <c r="H34" s="10"/>
      <c r="I34" s="2"/>
      <c r="J34" s="10"/>
    </row>
    <row r="35" spans="1:14">
      <c r="B35" s="4" t="s">
        <v>104</v>
      </c>
      <c r="C35" s="10"/>
      <c r="D35" s="10"/>
      <c r="E35" s="12">
        <v>71395</v>
      </c>
      <c r="F35" s="82"/>
      <c r="G35" s="58">
        <v>116268</v>
      </c>
      <c r="H35" s="83"/>
      <c r="I35" s="12">
        <v>-2032</v>
      </c>
      <c r="J35" s="84"/>
      <c r="K35" s="58">
        <v>82701</v>
      </c>
    </row>
    <row r="36" spans="1:14">
      <c r="B36" s="4" t="s">
        <v>49</v>
      </c>
      <c r="C36" s="10"/>
      <c r="D36" s="10"/>
      <c r="E36" s="12">
        <v>-3759</v>
      </c>
      <c r="F36" s="12"/>
      <c r="G36" s="12">
        <v>-130</v>
      </c>
      <c r="H36" s="84"/>
      <c r="I36" s="12">
        <v>0</v>
      </c>
      <c r="J36" s="12"/>
      <c r="K36" s="12">
        <v>0</v>
      </c>
    </row>
    <row r="37" spans="1:14" ht="20.5" thickBot="1">
      <c r="C37" s="10"/>
      <c r="D37" s="10"/>
      <c r="E37" s="85">
        <f>SUM(E35:E36)</f>
        <v>67636</v>
      </c>
      <c r="F37" s="12"/>
      <c r="G37" s="85">
        <f>SUM(G35:G36)</f>
        <v>116138</v>
      </c>
      <c r="H37" s="83"/>
      <c r="I37" s="85">
        <f>SUM(I35:I36)</f>
        <v>-2032</v>
      </c>
      <c r="J37" s="84"/>
      <c r="K37" s="85">
        <f>SUM(K35:K36)</f>
        <v>82701</v>
      </c>
    </row>
    <row r="38" spans="1:14" ht="21" thickTop="1">
      <c r="B38" s="9"/>
      <c r="C38" s="10"/>
      <c r="D38" s="10"/>
      <c r="E38" s="86"/>
      <c r="F38" s="86"/>
      <c r="G38" s="86"/>
      <c r="H38" s="10"/>
      <c r="I38" s="86"/>
      <c r="J38" s="87"/>
      <c r="K38" s="86"/>
    </row>
    <row r="39" spans="1:14">
      <c r="B39" s="178" t="s">
        <v>250</v>
      </c>
      <c r="C39" s="10"/>
      <c r="D39" s="10"/>
      <c r="E39" s="86"/>
      <c r="F39" s="86"/>
      <c r="G39" s="86"/>
      <c r="H39" s="10"/>
      <c r="I39" s="86"/>
      <c r="J39" s="87"/>
      <c r="K39" s="86"/>
    </row>
    <row r="40" spans="1:14" ht="20.5">
      <c r="B40" s="9"/>
      <c r="C40" s="10"/>
      <c r="D40" s="10"/>
      <c r="E40" s="86"/>
      <c r="F40" s="86"/>
      <c r="G40" s="86"/>
      <c r="H40" s="10"/>
      <c r="I40" s="86"/>
      <c r="J40" s="87"/>
      <c r="K40" s="86"/>
    </row>
    <row r="41" spans="1:14" ht="20.5">
      <c r="B41" s="9"/>
      <c r="C41" s="10"/>
      <c r="D41" s="10"/>
      <c r="E41" s="86"/>
      <c r="F41" s="86"/>
      <c r="G41" s="86"/>
      <c r="H41" s="10"/>
      <c r="I41" s="86"/>
      <c r="J41" s="87"/>
      <c r="K41" s="86"/>
    </row>
    <row r="42" spans="1:14" ht="20.5">
      <c r="B42" s="9"/>
      <c r="C42" s="10"/>
      <c r="D42" s="10"/>
      <c r="E42" s="86"/>
      <c r="F42" s="86"/>
      <c r="G42" s="86"/>
      <c r="H42" s="10"/>
      <c r="I42" s="86"/>
      <c r="J42" s="87"/>
      <c r="K42" s="86"/>
    </row>
    <row r="43" spans="1:14" ht="20.5">
      <c r="B43" s="9"/>
      <c r="C43" s="10"/>
      <c r="D43" s="10"/>
      <c r="E43" s="86"/>
      <c r="F43" s="86"/>
      <c r="G43" s="86"/>
      <c r="H43" s="10"/>
      <c r="I43" s="86"/>
      <c r="J43" s="87"/>
      <c r="K43" s="86"/>
    </row>
    <row r="44" spans="1:14" s="106" customFormat="1">
      <c r="B44" s="10" t="s">
        <v>3</v>
      </c>
      <c r="D44" s="10"/>
      <c r="E44" s="10"/>
      <c r="G44" s="10"/>
      <c r="H44" s="10" t="s">
        <v>4</v>
      </c>
      <c r="I44" s="10"/>
      <c r="J44" s="10"/>
      <c r="K44" s="10"/>
      <c r="L44" s="10"/>
      <c r="M44" s="10"/>
      <c r="N44" s="10"/>
    </row>
    <row r="45" spans="1:14" s="106" customFormat="1">
      <c r="B45" s="10" t="s">
        <v>178</v>
      </c>
      <c r="D45" s="10"/>
      <c r="E45" s="10"/>
      <c r="G45" s="10"/>
      <c r="H45" s="152" t="s">
        <v>179</v>
      </c>
      <c r="I45" s="10"/>
      <c r="J45" s="10"/>
      <c r="K45" s="10"/>
      <c r="L45" s="10"/>
      <c r="M45" s="10"/>
      <c r="N45" s="10"/>
    </row>
    <row r="46" spans="1:14" s="106" customFormat="1">
      <c r="B46" s="10"/>
      <c r="D46" s="10"/>
      <c r="E46" s="10"/>
      <c r="G46" s="10"/>
      <c r="H46" s="152"/>
      <c r="I46" s="10"/>
      <c r="J46" s="10"/>
      <c r="K46" s="10"/>
      <c r="L46" s="10"/>
      <c r="M46" s="10"/>
      <c r="N46" s="10"/>
    </row>
    <row r="47" spans="1:14" s="106" customFormat="1">
      <c r="B47" s="10"/>
      <c r="D47" s="10"/>
      <c r="E47" s="10"/>
      <c r="G47" s="10"/>
      <c r="H47" s="152"/>
      <c r="I47" s="10"/>
      <c r="J47" s="10"/>
      <c r="K47" s="10"/>
      <c r="L47" s="10"/>
      <c r="M47" s="10"/>
      <c r="N47" s="10"/>
    </row>
    <row r="48" spans="1:14">
      <c r="B48" s="220" t="s">
        <v>200</v>
      </c>
      <c r="C48" s="221"/>
      <c r="D48" s="221"/>
      <c r="E48" s="221"/>
      <c r="F48" s="221"/>
      <c r="G48" s="221"/>
      <c r="H48" s="221"/>
      <c r="I48" s="221"/>
      <c r="J48" s="221"/>
      <c r="K48" s="221"/>
    </row>
  </sheetData>
  <mergeCells count="9">
    <mergeCell ref="B48:K48"/>
    <mergeCell ref="I1:K1"/>
    <mergeCell ref="B2:K2"/>
    <mergeCell ref="B3:K3"/>
    <mergeCell ref="B4:K4"/>
    <mergeCell ref="E6:K6"/>
    <mergeCell ref="E7:G7"/>
    <mergeCell ref="I7:K7"/>
    <mergeCell ref="E8:K8"/>
  </mergeCells>
  <pageMargins left="0.7" right="0.7" top="0.75" bottom="0.31" header="0.3" footer="0.4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C8C12-5D5B-4B57-97EC-E60ED797F34D}">
  <sheetPr>
    <tabColor rgb="FF92D050"/>
    <pageSetUpPr fitToPage="1"/>
  </sheetPr>
  <dimension ref="A1:N44"/>
  <sheetViews>
    <sheetView view="pageBreakPreview" topLeftCell="A19" zoomScaleNormal="100" zoomScaleSheetLayoutView="100" workbookViewId="0">
      <selection activeCell="E28" sqref="E28"/>
    </sheetView>
  </sheetViews>
  <sheetFormatPr defaultRowHeight="20"/>
  <cols>
    <col min="1" max="1" width="46" style="4" customWidth="1"/>
    <col min="2" max="2" width="7.6328125" style="2" hidden="1" customWidth="1"/>
    <col min="3" max="3" width="6.08984375" style="2" customWidth="1"/>
    <col min="4" max="4" width="1" style="2" customWidth="1"/>
    <col min="5" max="5" width="14.90625" style="2" customWidth="1"/>
    <col min="6" max="6" width="1" style="2" customWidth="1"/>
    <col min="7" max="7" width="15.08984375" style="2" customWidth="1"/>
    <col min="8" max="8" width="1" style="2" customWidth="1"/>
    <col min="9" max="9" width="15.453125" style="26" customWidth="1"/>
    <col min="10" max="10" width="1" style="2" customWidth="1"/>
    <col min="11" max="11" width="15.36328125" style="2" customWidth="1"/>
  </cols>
  <sheetData>
    <row r="1" spans="1:11">
      <c r="I1" s="221"/>
      <c r="J1" s="221"/>
      <c r="K1" s="221"/>
    </row>
    <row r="2" spans="1:11" ht="20.5">
      <c r="A2" s="214" t="s">
        <v>55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1" ht="20.5">
      <c r="A3" s="224" t="s">
        <v>89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1" ht="20.5">
      <c r="A4" s="223" t="s">
        <v>236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</row>
    <row r="5" spans="1:11" ht="20.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20.5">
      <c r="A6" s="29"/>
      <c r="B6" s="29"/>
      <c r="C6" s="29"/>
      <c r="D6" s="29"/>
      <c r="E6" s="215" t="s">
        <v>52</v>
      </c>
      <c r="F6" s="215"/>
      <c r="G6" s="215"/>
      <c r="H6" s="215"/>
      <c r="I6" s="215"/>
      <c r="J6" s="215"/>
      <c r="K6" s="215"/>
    </row>
    <row r="7" spans="1:11" ht="20.5">
      <c r="A7" s="29"/>
      <c r="B7" s="29"/>
      <c r="C7" s="29"/>
      <c r="D7" s="29"/>
      <c r="E7" s="216" t="s">
        <v>53</v>
      </c>
      <c r="F7" s="216"/>
      <c r="G7" s="216"/>
      <c r="I7" s="215" t="s">
        <v>54</v>
      </c>
      <c r="J7" s="215"/>
      <c r="K7" s="215"/>
    </row>
    <row r="8" spans="1:11" ht="20.5">
      <c r="A8" s="29"/>
      <c r="B8" s="29"/>
      <c r="C8" s="29"/>
      <c r="D8" s="29"/>
      <c r="E8" s="215" t="s">
        <v>238</v>
      </c>
      <c r="F8" s="215"/>
      <c r="G8" s="215"/>
      <c r="H8" s="215"/>
      <c r="I8" s="215"/>
      <c r="J8" s="215"/>
      <c r="K8" s="215"/>
    </row>
    <row r="9" spans="1:11" ht="20.5">
      <c r="A9" s="29"/>
      <c r="B9" s="148" t="s">
        <v>51</v>
      </c>
      <c r="C9" s="29" t="s">
        <v>51</v>
      </c>
      <c r="D9" s="29"/>
      <c r="E9" s="160" t="s">
        <v>239</v>
      </c>
      <c r="F9" s="6"/>
      <c r="G9" s="160" t="s">
        <v>240</v>
      </c>
      <c r="H9" s="3"/>
      <c r="I9" s="160" t="s">
        <v>239</v>
      </c>
      <c r="J9" s="3"/>
      <c r="K9" s="160" t="s">
        <v>240</v>
      </c>
    </row>
    <row r="10" spans="1:11" ht="20.5">
      <c r="A10" s="29"/>
      <c r="B10" s="29"/>
      <c r="C10" s="29"/>
      <c r="D10" s="29"/>
      <c r="E10" s="6"/>
      <c r="F10" s="6"/>
      <c r="G10" s="6"/>
      <c r="H10" s="3"/>
      <c r="I10" s="105"/>
      <c r="J10" s="3"/>
      <c r="K10" s="6"/>
    </row>
    <row r="11" spans="1:11" ht="21" thickBot="1">
      <c r="A11" s="9" t="s">
        <v>211</v>
      </c>
      <c r="B11" s="10"/>
      <c r="C11" s="10"/>
      <c r="D11" s="10"/>
      <c r="E11" s="155">
        <v>67636</v>
      </c>
      <c r="F11" s="12"/>
      <c r="G11" s="155">
        <v>116138</v>
      </c>
      <c r="H11" s="10"/>
      <c r="I11" s="155">
        <v>-2032</v>
      </c>
      <c r="J11" s="12"/>
      <c r="K11" s="155">
        <v>82701</v>
      </c>
    </row>
    <row r="12" spans="1:11" ht="20.5" thickTop="1">
      <c r="A12" s="88"/>
      <c r="B12" s="10"/>
      <c r="C12" s="10"/>
      <c r="D12" s="10"/>
      <c r="E12" s="12"/>
      <c r="F12" s="72"/>
      <c r="G12" s="72"/>
      <c r="H12" s="10"/>
      <c r="I12" s="12"/>
      <c r="J12" s="89"/>
      <c r="K12" s="89"/>
    </row>
    <row r="13" spans="1:11" ht="20.5">
      <c r="A13" s="9" t="s">
        <v>106</v>
      </c>
      <c r="B13" s="10"/>
      <c r="C13" s="10"/>
      <c r="D13" s="10"/>
      <c r="H13" s="10"/>
      <c r="I13" s="2"/>
    </row>
    <row r="14" spans="1:11">
      <c r="A14" s="88" t="s">
        <v>171</v>
      </c>
      <c r="B14" s="10"/>
      <c r="C14" s="10"/>
      <c r="D14" s="10"/>
      <c r="E14" s="12">
        <v>0</v>
      </c>
      <c r="F14" s="72"/>
      <c r="G14" s="12">
        <v>-13</v>
      </c>
      <c r="H14" s="10"/>
      <c r="I14" s="12">
        <v>0</v>
      </c>
      <c r="J14" s="89"/>
      <c r="K14" s="89">
        <v>-13</v>
      </c>
    </row>
    <row r="15" spans="1:11">
      <c r="A15" s="88" t="s">
        <v>172</v>
      </c>
      <c r="B15" s="10"/>
      <c r="C15" s="10">
        <v>19</v>
      </c>
      <c r="D15" s="10"/>
      <c r="E15" s="23">
        <v>312</v>
      </c>
      <c r="F15" s="12"/>
      <c r="G15" s="23">
        <v>86</v>
      </c>
      <c r="H15" s="10"/>
      <c r="I15" s="23">
        <v>312</v>
      </c>
      <c r="J15" s="12"/>
      <c r="K15" s="23">
        <v>86</v>
      </c>
    </row>
    <row r="16" spans="1:11">
      <c r="A16" s="74" t="s">
        <v>107</v>
      </c>
      <c r="B16" s="10"/>
      <c r="C16" s="10"/>
      <c r="D16" s="10"/>
      <c r="E16" s="16">
        <f>SUM(E14:E15)</f>
        <v>312</v>
      </c>
      <c r="F16" s="12"/>
      <c r="G16" s="16">
        <f>SUM(G14:G15)</f>
        <v>73</v>
      </c>
      <c r="H16" s="90"/>
      <c r="I16" s="16">
        <f>SUM(I14:I15)</f>
        <v>312</v>
      </c>
      <c r="J16" s="90"/>
      <c r="K16" s="16">
        <f>SUM(K14:K15)</f>
        <v>73</v>
      </c>
    </row>
    <row r="17" spans="1:11" ht="21" thickBot="1">
      <c r="A17" s="9" t="s">
        <v>85</v>
      </c>
      <c r="B17" s="10"/>
      <c r="C17" s="10"/>
      <c r="D17" s="10"/>
      <c r="E17" s="85">
        <f>+E16+E11</f>
        <v>67948</v>
      </c>
      <c r="F17" s="91"/>
      <c r="G17" s="85">
        <f>+G16+G11</f>
        <v>116211</v>
      </c>
      <c r="H17" s="10"/>
      <c r="I17" s="85">
        <f>+I16+I11</f>
        <v>-1720</v>
      </c>
      <c r="J17" s="87"/>
      <c r="K17" s="85">
        <f>+K16+K11</f>
        <v>82774</v>
      </c>
    </row>
    <row r="18" spans="1:11" ht="21" thickTop="1">
      <c r="A18" s="9"/>
      <c r="B18" s="10"/>
      <c r="C18" s="10"/>
      <c r="D18" s="10"/>
      <c r="E18" s="12"/>
      <c r="F18" s="91"/>
      <c r="G18" s="12"/>
      <c r="H18" s="10"/>
      <c r="I18" s="12"/>
      <c r="J18" s="87"/>
      <c r="K18" s="12"/>
    </row>
    <row r="19" spans="1:11" ht="20.5">
      <c r="A19" s="9" t="s">
        <v>108</v>
      </c>
      <c r="B19" s="10"/>
      <c r="C19" s="10"/>
      <c r="D19" s="10"/>
      <c r="E19" s="52"/>
      <c r="F19" s="52"/>
      <c r="G19" s="52"/>
      <c r="H19" s="90"/>
      <c r="I19" s="92"/>
      <c r="J19" s="10"/>
    </row>
    <row r="20" spans="1:11">
      <c r="A20" s="4" t="s">
        <v>104</v>
      </c>
      <c r="B20" s="10"/>
      <c r="C20" s="10"/>
      <c r="D20" s="10"/>
      <c r="E20" s="12">
        <v>71707</v>
      </c>
      <c r="F20" s="12"/>
      <c r="G20" s="58">
        <v>116124</v>
      </c>
      <c r="H20" s="83"/>
      <c r="I20" s="12">
        <v>-1720</v>
      </c>
      <c r="J20" s="84"/>
      <c r="K20" s="58">
        <v>82774</v>
      </c>
    </row>
    <row r="21" spans="1:11">
      <c r="A21" s="4" t="s">
        <v>49</v>
      </c>
      <c r="B21" s="10"/>
      <c r="C21" s="10"/>
      <c r="D21" s="10"/>
      <c r="E21" s="12">
        <v>-3759</v>
      </c>
      <c r="F21" s="12"/>
      <c r="G21" s="12">
        <v>87</v>
      </c>
      <c r="H21" s="93"/>
      <c r="I21" s="12">
        <v>0</v>
      </c>
      <c r="J21" s="12"/>
      <c r="K21" s="23">
        <v>0</v>
      </c>
    </row>
    <row r="22" spans="1:11" ht="20.5" thickBot="1">
      <c r="B22" s="10"/>
      <c r="C22" s="10"/>
      <c r="D22" s="10"/>
      <c r="E22" s="85">
        <f>SUM(E20:E21)</f>
        <v>67948</v>
      </c>
      <c r="F22" s="12"/>
      <c r="G22" s="85">
        <f>SUM(G20:G21)</f>
        <v>116211</v>
      </c>
      <c r="H22" s="10"/>
      <c r="I22" s="85">
        <f>SUM(I20:I21)</f>
        <v>-1720</v>
      </c>
      <c r="J22" s="10"/>
      <c r="K22" s="85">
        <f>SUM(K20:K21)</f>
        <v>82774</v>
      </c>
    </row>
    <row r="23" spans="1:11" ht="21" thickTop="1">
      <c r="A23" s="9"/>
      <c r="B23" s="10"/>
      <c r="C23" s="10"/>
      <c r="D23" s="10"/>
      <c r="E23" s="94"/>
      <c r="F23" s="94"/>
      <c r="G23" s="94"/>
      <c r="H23" s="10"/>
      <c r="I23" s="95"/>
      <c r="J23" s="94"/>
      <c r="K23" s="94"/>
    </row>
    <row r="24" spans="1:11" ht="20.5">
      <c r="A24" s="96" t="s">
        <v>109</v>
      </c>
      <c r="E24" s="10"/>
      <c r="F24" s="10"/>
      <c r="G24" s="94"/>
      <c r="H24" s="94"/>
      <c r="I24" s="94"/>
      <c r="J24" s="10"/>
      <c r="K24" s="95"/>
    </row>
    <row r="25" spans="1:11" ht="20.5" thickBot="1">
      <c r="A25" s="97" t="s">
        <v>110</v>
      </c>
      <c r="B25" s="10"/>
      <c r="C25" s="10"/>
      <c r="D25" s="10"/>
      <c r="E25" s="98">
        <f>E17/E26</f>
        <v>2.126840420610332E-2</v>
      </c>
      <c r="F25" s="99"/>
      <c r="G25" s="100">
        <f>G17/G26</f>
        <v>8.5766917620628755E-2</v>
      </c>
      <c r="H25" s="101">
        <f>I17/I26</f>
        <v>-5.3837721838019819E-4</v>
      </c>
      <c r="I25" s="98">
        <f>I17/I26</f>
        <v>-5.3837721838019819E-4</v>
      </c>
      <c r="J25" s="99"/>
      <c r="K25" s="98">
        <f>K17/K26</f>
        <v>6.1089491004551418E-2</v>
      </c>
    </row>
    <row r="26" spans="1:11" ht="21" thickTop="1" thickBot="1">
      <c r="A26" s="61" t="s">
        <v>111</v>
      </c>
      <c r="B26" s="10"/>
      <c r="E26" s="208">
        <v>3194786</v>
      </c>
      <c r="F26" s="103"/>
      <c r="G26" s="102">
        <v>1354963</v>
      </c>
      <c r="I26" s="208">
        <v>3194786</v>
      </c>
      <c r="K26" s="19">
        <v>1354963</v>
      </c>
    </row>
    <row r="27" spans="1:11" ht="20.5" thickTop="1"/>
    <row r="28" spans="1:11">
      <c r="A28" s="178" t="s">
        <v>250</v>
      </c>
    </row>
    <row r="29" spans="1:11">
      <c r="A29" s="2"/>
    </row>
    <row r="30" spans="1:11">
      <c r="A30" s="2"/>
    </row>
    <row r="31" spans="1:11">
      <c r="A31" s="20"/>
    </row>
    <row r="32" spans="1:11">
      <c r="A32" s="20"/>
    </row>
    <row r="33" spans="1:14">
      <c r="A33" s="20"/>
    </row>
    <row r="34" spans="1:14">
      <c r="A34" s="20"/>
    </row>
    <row r="35" spans="1:14">
      <c r="A35" s="20"/>
    </row>
    <row r="36" spans="1:14">
      <c r="A36" s="20"/>
    </row>
    <row r="37" spans="1:14">
      <c r="A37" s="20"/>
    </row>
    <row r="38" spans="1:14">
      <c r="A38" s="20"/>
    </row>
    <row r="39" spans="1:14">
      <c r="A39" s="20"/>
    </row>
    <row r="40" spans="1:14">
      <c r="A40" s="10" t="s">
        <v>3</v>
      </c>
      <c r="G40" s="10"/>
      <c r="H40" s="10" t="s">
        <v>4</v>
      </c>
      <c r="I40" s="10"/>
    </row>
    <row r="41" spans="1:14">
      <c r="A41" s="10" t="s">
        <v>178</v>
      </c>
      <c r="G41" s="10"/>
      <c r="H41" s="152" t="s">
        <v>179</v>
      </c>
      <c r="I41" s="10"/>
    </row>
    <row r="42" spans="1:14" ht="21.75" customHeight="1">
      <c r="A42" s="20"/>
    </row>
    <row r="43" spans="1:14" s="106" customFormat="1">
      <c r="C43" s="10"/>
      <c r="D43" s="10"/>
      <c r="E43" s="10"/>
      <c r="J43" s="10"/>
      <c r="K43" s="10"/>
      <c r="L43" s="10"/>
      <c r="M43" s="10"/>
      <c r="N43" s="10"/>
    </row>
    <row r="44" spans="1:14">
      <c r="A44" s="220" t="s">
        <v>201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</row>
  </sheetData>
  <mergeCells count="9">
    <mergeCell ref="A44:K44"/>
    <mergeCell ref="I1:K1"/>
    <mergeCell ref="A2:K2"/>
    <mergeCell ref="A3:K3"/>
    <mergeCell ref="A4:K4"/>
    <mergeCell ref="E6:K6"/>
    <mergeCell ref="E7:G7"/>
    <mergeCell ref="I7:K7"/>
    <mergeCell ref="E8:K8"/>
  </mergeCells>
  <pageMargins left="0.7" right="0.7" top="0.75" bottom="0.42" header="0.3" footer="0.3"/>
  <pageSetup paperSize="9"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84052-2C38-4188-9E04-DA9DCE1DDF6C}">
  <sheetPr>
    <tabColor rgb="FF92D050"/>
    <pageSetUpPr fitToPage="1"/>
  </sheetPr>
  <dimension ref="A1:M215"/>
  <sheetViews>
    <sheetView showGridLines="0" tabSelected="1" view="pageBreakPreview" topLeftCell="A4" zoomScale="80" zoomScaleNormal="115" zoomScaleSheetLayoutView="80" workbookViewId="0">
      <selection activeCell="B11" sqref="B11:B12"/>
    </sheetView>
  </sheetViews>
  <sheetFormatPr defaultColWidth="9" defaultRowHeight="23"/>
  <cols>
    <col min="1" max="1" width="4.6328125" style="110" customWidth="1"/>
    <col min="2" max="2" width="4.36328125" style="108" customWidth="1"/>
    <col min="3" max="3" width="44.26953125" style="108" customWidth="1"/>
    <col min="4" max="4" width="7.6328125" style="109" hidden="1" customWidth="1"/>
    <col min="5" max="5" width="0.6328125" style="109" customWidth="1"/>
    <col min="6" max="6" width="15.08984375" style="109" customWidth="1"/>
    <col min="7" max="7" width="0.6328125" style="109" customWidth="1"/>
    <col min="8" max="8" width="15.08984375" style="109" customWidth="1"/>
    <col min="9" max="9" width="0.6328125" style="109" customWidth="1"/>
    <col min="10" max="10" width="15.08984375" style="109" customWidth="1"/>
    <col min="11" max="11" width="0.6328125" style="109" customWidth="1"/>
    <col min="12" max="12" width="15.08984375" style="109" customWidth="1"/>
    <col min="13" max="16384" width="9" style="110"/>
  </cols>
  <sheetData>
    <row r="1" spans="2:12" ht="13.25" customHeight="1">
      <c r="J1" s="221"/>
      <c r="K1" s="221"/>
      <c r="L1" s="221"/>
    </row>
    <row r="2" spans="2:12" ht="20.399999999999999" customHeight="1">
      <c r="B2" s="225" t="s">
        <v>55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2:12" ht="15.65" customHeight="1">
      <c r="B3" s="228" t="s">
        <v>113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2:12" ht="20.399999999999999" customHeight="1">
      <c r="B4" s="225" t="s">
        <v>236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2:12" ht="5" customHeight="1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2:12">
      <c r="B6" s="112"/>
      <c r="C6" s="112"/>
      <c r="F6" s="226" t="s">
        <v>52</v>
      </c>
      <c r="G6" s="226"/>
      <c r="H6" s="226"/>
      <c r="I6" s="226"/>
      <c r="J6" s="226"/>
      <c r="K6" s="226"/>
      <c r="L6" s="226"/>
    </row>
    <row r="7" spans="2:12" ht="21" customHeight="1">
      <c r="B7" s="112"/>
      <c r="C7" s="112"/>
      <c r="F7" s="227" t="s">
        <v>53</v>
      </c>
      <c r="G7" s="227"/>
      <c r="H7" s="227"/>
      <c r="I7" s="61"/>
      <c r="J7" s="226" t="s">
        <v>54</v>
      </c>
      <c r="K7" s="226"/>
      <c r="L7" s="226"/>
    </row>
    <row r="8" spans="2:12" ht="18.649999999999999" customHeight="1">
      <c r="B8" s="112"/>
      <c r="C8" s="112"/>
      <c r="F8" s="215" t="s">
        <v>238</v>
      </c>
      <c r="G8" s="215"/>
      <c r="H8" s="215"/>
      <c r="I8" s="215"/>
      <c r="J8" s="215"/>
      <c r="K8" s="215"/>
      <c r="L8" s="215"/>
    </row>
    <row r="9" spans="2:12">
      <c r="D9" s="113" t="s">
        <v>0</v>
      </c>
      <c r="E9" s="114"/>
      <c r="F9" s="160" t="s">
        <v>239</v>
      </c>
      <c r="G9" s="6"/>
      <c r="H9" s="160" t="s">
        <v>240</v>
      </c>
      <c r="I9" s="3"/>
      <c r="J9" s="160" t="s">
        <v>239</v>
      </c>
      <c r="K9" s="3"/>
      <c r="L9" s="160" t="s">
        <v>240</v>
      </c>
    </row>
    <row r="10" spans="2:12" ht="18" customHeight="1">
      <c r="B10" s="163" t="s">
        <v>114</v>
      </c>
      <c r="C10" s="116"/>
    </row>
    <row r="11" spans="2:12" ht="20.5" customHeight="1">
      <c r="B11" s="150" t="s">
        <v>115</v>
      </c>
      <c r="E11" s="115"/>
      <c r="F11" s="164">
        <v>67636</v>
      </c>
      <c r="G11" s="164"/>
      <c r="H11" s="164">
        <v>116138</v>
      </c>
      <c r="I11" s="164"/>
      <c r="J11" s="164">
        <v>-2032</v>
      </c>
      <c r="K11" s="164"/>
      <c r="L11" s="15">
        <v>82701</v>
      </c>
    </row>
    <row r="12" spans="2:12" ht="18" customHeight="1">
      <c r="B12" s="168" t="s">
        <v>206</v>
      </c>
      <c r="C12" s="117"/>
      <c r="E12" s="118"/>
      <c r="F12" s="164"/>
      <c r="G12" s="164"/>
      <c r="H12" s="164"/>
      <c r="I12" s="40"/>
      <c r="J12" s="164"/>
      <c r="K12" s="40"/>
      <c r="L12" s="15"/>
    </row>
    <row r="13" spans="2:12">
      <c r="B13" s="109"/>
      <c r="C13" s="150" t="s">
        <v>116</v>
      </c>
      <c r="E13" s="118"/>
      <c r="F13" s="47">
        <v>35225</v>
      </c>
      <c r="G13" s="47"/>
      <c r="H13" s="47">
        <v>29032</v>
      </c>
      <c r="I13" s="40"/>
      <c r="J13" s="47">
        <v>16552</v>
      </c>
      <c r="K13" s="47"/>
      <c r="L13" s="47">
        <v>12312</v>
      </c>
    </row>
    <row r="14" spans="2:12">
      <c r="B14" s="109"/>
      <c r="C14" s="150" t="s">
        <v>117</v>
      </c>
      <c r="E14" s="118"/>
      <c r="F14" s="47">
        <v>2714</v>
      </c>
      <c r="G14" s="47"/>
      <c r="H14" s="47">
        <v>9957</v>
      </c>
      <c r="I14" s="40"/>
      <c r="J14" s="47">
        <v>5293</v>
      </c>
      <c r="K14" s="47"/>
      <c r="L14" s="47">
        <v>9871</v>
      </c>
    </row>
    <row r="15" spans="2:12">
      <c r="B15" s="109"/>
      <c r="C15" s="55" t="s">
        <v>168</v>
      </c>
      <c r="E15" s="118"/>
      <c r="F15" s="12">
        <v>0</v>
      </c>
      <c r="G15" s="47"/>
      <c r="H15" s="12">
        <v>-4362</v>
      </c>
      <c r="I15" s="40"/>
      <c r="J15" s="12">
        <v>0</v>
      </c>
      <c r="K15" s="47"/>
      <c r="L15" s="12">
        <v>-4362</v>
      </c>
    </row>
    <row r="16" spans="2:12">
      <c r="B16" s="109"/>
      <c r="C16" s="150" t="s">
        <v>118</v>
      </c>
      <c r="E16" s="118"/>
      <c r="F16" s="47">
        <v>-5938</v>
      </c>
      <c r="G16" s="47"/>
      <c r="H16" s="12">
        <v>-1804</v>
      </c>
      <c r="I16" s="40"/>
      <c r="J16" s="47">
        <v>-731</v>
      </c>
      <c r="K16" s="47"/>
      <c r="L16" s="12">
        <v>-1804</v>
      </c>
    </row>
    <row r="17" spans="2:12">
      <c r="B17" s="109"/>
      <c r="C17" s="203" t="s">
        <v>245</v>
      </c>
      <c r="E17" s="118"/>
      <c r="F17" s="47">
        <v>5337</v>
      </c>
      <c r="G17" s="47"/>
      <c r="H17" s="12">
        <v>0</v>
      </c>
      <c r="I17" s="40"/>
      <c r="J17" s="47">
        <v>993</v>
      </c>
      <c r="K17" s="47"/>
      <c r="L17" s="12">
        <v>0</v>
      </c>
    </row>
    <row r="18" spans="2:12">
      <c r="B18" s="109"/>
      <c r="C18" s="162" t="s">
        <v>174</v>
      </c>
      <c r="E18" s="120"/>
      <c r="F18" s="47">
        <v>69</v>
      </c>
      <c r="G18" s="47"/>
      <c r="H18" s="12">
        <v>0</v>
      </c>
      <c r="I18" s="181"/>
      <c r="J18" s="47">
        <v>69</v>
      </c>
      <c r="K18" s="47"/>
      <c r="L18" s="12">
        <v>0</v>
      </c>
    </row>
    <row r="19" spans="2:12">
      <c r="B19" s="109"/>
      <c r="C19" s="162" t="s">
        <v>119</v>
      </c>
      <c r="E19" s="120"/>
      <c r="F19" s="47">
        <v>515</v>
      </c>
      <c r="G19" s="47"/>
      <c r="H19" s="47">
        <v>406</v>
      </c>
      <c r="I19" s="181"/>
      <c r="J19" s="47">
        <v>224</v>
      </c>
      <c r="K19" s="181"/>
      <c r="L19" s="47">
        <v>241</v>
      </c>
    </row>
    <row r="20" spans="2:12">
      <c r="B20" s="109"/>
      <c r="C20" s="162" t="s">
        <v>120</v>
      </c>
      <c r="E20" s="120"/>
      <c r="F20" s="47">
        <v>-11285</v>
      </c>
      <c r="G20" s="47"/>
      <c r="H20" s="47">
        <v>17639</v>
      </c>
      <c r="I20" s="181"/>
      <c r="J20" s="47">
        <v>-8085</v>
      </c>
      <c r="K20" s="181"/>
      <c r="L20" s="47">
        <v>11124</v>
      </c>
    </row>
    <row r="21" spans="2:12">
      <c r="B21" s="109"/>
      <c r="C21" s="162" t="s">
        <v>213</v>
      </c>
      <c r="E21" s="120"/>
      <c r="F21" s="47">
        <v>-11</v>
      </c>
      <c r="G21" s="47"/>
      <c r="H21" s="12">
        <v>0</v>
      </c>
      <c r="I21" s="181"/>
      <c r="J21" s="12">
        <v>0</v>
      </c>
      <c r="K21" s="12"/>
      <c r="L21" s="12">
        <v>0</v>
      </c>
    </row>
    <row r="22" spans="2:12">
      <c r="B22" s="109"/>
      <c r="C22" s="204" t="s">
        <v>121</v>
      </c>
      <c r="E22" s="120"/>
      <c r="F22" s="12">
        <v>-12582</v>
      </c>
      <c r="G22" s="47"/>
      <c r="H22" s="47">
        <v>-113307</v>
      </c>
      <c r="I22" s="181"/>
      <c r="J22" s="12">
        <v>-7891</v>
      </c>
      <c r="K22" s="181"/>
      <c r="L22" s="15">
        <v>-108490</v>
      </c>
    </row>
    <row r="23" spans="2:12">
      <c r="B23" s="109"/>
      <c r="C23" s="162" t="s">
        <v>192</v>
      </c>
      <c r="E23" s="120"/>
      <c r="F23" s="12">
        <v>0</v>
      </c>
      <c r="G23" s="47"/>
      <c r="H23" s="164">
        <v>25</v>
      </c>
      <c r="I23" s="181"/>
      <c r="J23" s="12">
        <v>0</v>
      </c>
      <c r="K23" s="181"/>
      <c r="L23" s="164">
        <v>25</v>
      </c>
    </row>
    <row r="24" spans="2:12">
      <c r="B24" s="109"/>
      <c r="C24" s="162" t="s">
        <v>122</v>
      </c>
      <c r="E24" s="120"/>
      <c r="F24" s="12">
        <v>0</v>
      </c>
      <c r="G24" s="47"/>
      <c r="H24" s="164">
        <v>-6013</v>
      </c>
      <c r="I24" s="181"/>
      <c r="J24" s="12">
        <v>0</v>
      </c>
      <c r="K24" s="181"/>
      <c r="L24" s="164">
        <v>-6013</v>
      </c>
    </row>
    <row r="25" spans="2:12">
      <c r="B25" s="109"/>
      <c r="C25" s="162" t="s">
        <v>214</v>
      </c>
      <c r="D25" s="119"/>
      <c r="E25" s="119"/>
      <c r="F25" s="164">
        <v>-82258</v>
      </c>
      <c r="G25" s="47"/>
      <c r="H25" s="12">
        <v>0</v>
      </c>
      <c r="I25" s="180"/>
      <c r="J25" s="164">
        <v>-22258</v>
      </c>
      <c r="K25" s="181"/>
      <c r="L25" s="12">
        <v>0</v>
      </c>
    </row>
    <row r="26" spans="2:12">
      <c r="B26" s="109"/>
      <c r="C26" s="180" t="s">
        <v>123</v>
      </c>
      <c r="D26" s="119"/>
      <c r="E26" s="119"/>
      <c r="F26" s="164">
        <v>90</v>
      </c>
      <c r="G26" s="47"/>
      <c r="H26" s="47">
        <v>705</v>
      </c>
      <c r="I26" s="180"/>
      <c r="J26" s="12">
        <v>90</v>
      </c>
      <c r="K26" s="181"/>
      <c r="L26" s="12">
        <v>705</v>
      </c>
    </row>
    <row r="27" spans="2:12" hidden="1">
      <c r="B27" s="109"/>
      <c r="C27" s="180" t="s">
        <v>166</v>
      </c>
      <c r="D27" s="119"/>
      <c r="E27" s="119"/>
      <c r="F27" s="164"/>
      <c r="G27" s="47"/>
      <c r="H27" s="12"/>
      <c r="I27" s="47"/>
      <c r="J27" s="12"/>
      <c r="K27" s="47"/>
      <c r="L27" s="12"/>
    </row>
    <row r="28" spans="2:12">
      <c r="B28" s="109"/>
      <c r="C28" s="204" t="s">
        <v>167</v>
      </c>
      <c r="D28" s="119"/>
      <c r="E28" s="119"/>
      <c r="F28" s="12">
        <v>-19108</v>
      </c>
      <c r="G28" s="47"/>
      <c r="H28" s="164">
        <v>-27456</v>
      </c>
      <c r="I28" s="47"/>
      <c r="J28" s="12">
        <v>0</v>
      </c>
      <c r="K28" s="47"/>
      <c r="L28" s="12">
        <v>0</v>
      </c>
    </row>
    <row r="29" spans="2:12">
      <c r="B29" s="109"/>
      <c r="C29" s="162" t="s">
        <v>193</v>
      </c>
      <c r="E29" s="120"/>
      <c r="F29" s="12">
        <v>0</v>
      </c>
      <c r="G29" s="47"/>
      <c r="H29" s="12">
        <v>0</v>
      </c>
      <c r="I29" s="181"/>
      <c r="J29" s="47">
        <v>-973</v>
      </c>
      <c r="K29" s="181"/>
      <c r="L29" s="12">
        <v>0</v>
      </c>
    </row>
    <row r="30" spans="2:12">
      <c r="B30" s="109"/>
      <c r="C30" s="162" t="s">
        <v>92</v>
      </c>
      <c r="D30" s="119"/>
      <c r="E30" s="119"/>
      <c r="F30" s="15">
        <v>-2873</v>
      </c>
      <c r="G30" s="15"/>
      <c r="H30" s="12">
        <v>-1193</v>
      </c>
      <c r="I30" s="58"/>
      <c r="J30" s="15">
        <v>-19907</v>
      </c>
      <c r="K30" s="182"/>
      <c r="L30" s="164">
        <v>-7827</v>
      </c>
    </row>
    <row r="31" spans="2:12">
      <c r="B31" s="109"/>
      <c r="C31" s="162" t="s">
        <v>124</v>
      </c>
      <c r="D31" s="119"/>
      <c r="E31" s="119"/>
      <c r="F31" s="15">
        <v>5713</v>
      </c>
      <c r="G31" s="15"/>
      <c r="H31" s="12">
        <v>8551</v>
      </c>
      <c r="I31" s="58"/>
      <c r="J31" s="15">
        <v>3482</v>
      </c>
      <c r="K31" s="182"/>
      <c r="L31" s="164">
        <v>6423</v>
      </c>
    </row>
    <row r="32" spans="2:12">
      <c r="B32" s="109"/>
      <c r="C32" s="180" t="s">
        <v>165</v>
      </c>
      <c r="D32" s="119"/>
      <c r="E32" s="119"/>
      <c r="F32" s="64">
        <v>486</v>
      </c>
      <c r="G32" s="15"/>
      <c r="H32" s="23">
        <v>2082</v>
      </c>
      <c r="I32" s="58"/>
      <c r="J32" s="23">
        <v>0</v>
      </c>
      <c r="K32" s="182"/>
      <c r="L32" s="23">
        <v>0</v>
      </c>
    </row>
    <row r="33" spans="1:12" ht="17" customHeight="1">
      <c r="B33" s="168" t="s">
        <v>125</v>
      </c>
      <c r="C33" s="117"/>
      <c r="D33" s="117"/>
      <c r="E33" s="118"/>
      <c r="F33" s="115"/>
      <c r="G33" s="115"/>
      <c r="H33" s="115"/>
      <c r="I33" s="118"/>
      <c r="J33" s="115"/>
      <c r="K33" s="118"/>
      <c r="L33" s="107"/>
    </row>
    <row r="34" spans="1:12" ht="21.5" customHeight="1">
      <c r="B34" s="109"/>
      <c r="C34" s="168" t="s">
        <v>126</v>
      </c>
      <c r="E34" s="118"/>
      <c r="F34" s="164">
        <f>SUM(F11:F32)</f>
        <v>-16270</v>
      </c>
      <c r="G34" s="164"/>
      <c r="H34" s="164">
        <f>SUM(H11:H32)</f>
        <v>30400</v>
      </c>
      <c r="I34" s="40"/>
      <c r="J34" s="164">
        <f>SUM(J11:J32)</f>
        <v>-35174</v>
      </c>
      <c r="K34" s="40"/>
      <c r="L34" s="164">
        <f>SUM(L11:L32)</f>
        <v>-5094</v>
      </c>
    </row>
    <row r="35" spans="1:12" ht="3.5" customHeight="1">
      <c r="B35" s="117"/>
      <c r="C35" s="117"/>
      <c r="E35" s="118"/>
      <c r="F35" s="164"/>
      <c r="G35" s="164"/>
      <c r="H35" s="164"/>
      <c r="I35" s="40"/>
      <c r="J35" s="164"/>
      <c r="K35" s="40"/>
      <c r="L35" s="15"/>
    </row>
    <row r="36" spans="1:12">
      <c r="B36" s="178" t="s">
        <v>250</v>
      </c>
      <c r="C36" s="110"/>
      <c r="E36" s="118"/>
      <c r="F36" s="164"/>
      <c r="G36" s="164"/>
      <c r="H36" s="164"/>
      <c r="I36" s="40"/>
      <c r="J36" s="164"/>
      <c r="K36" s="40"/>
      <c r="L36" s="15"/>
    </row>
    <row r="37" spans="1:12">
      <c r="B37" s="117"/>
      <c r="C37" s="117"/>
      <c r="E37" s="118"/>
      <c r="F37" s="164"/>
      <c r="G37" s="164"/>
      <c r="H37" s="164"/>
      <c r="I37" s="40"/>
      <c r="J37" s="164"/>
      <c r="K37" s="40"/>
      <c r="L37" s="15"/>
    </row>
    <row r="38" spans="1:12">
      <c r="B38" s="117"/>
      <c r="C38" s="117"/>
      <c r="E38" s="118"/>
      <c r="F38" s="164"/>
      <c r="G38" s="164"/>
      <c r="H38" s="164"/>
      <c r="I38" s="40"/>
      <c r="J38" s="164"/>
      <c r="K38" s="40"/>
      <c r="L38" s="15"/>
    </row>
    <row r="39" spans="1:12">
      <c r="B39" s="117"/>
      <c r="C39" s="117"/>
      <c r="E39" s="118"/>
      <c r="F39" s="164"/>
      <c r="G39" s="164"/>
      <c r="H39" s="164"/>
      <c r="I39" s="40"/>
      <c r="J39" s="164"/>
      <c r="K39" s="40"/>
      <c r="L39" s="15"/>
    </row>
    <row r="40" spans="1:12">
      <c r="B40" s="117"/>
      <c r="C40" s="117"/>
      <c r="E40" s="118"/>
      <c r="F40" s="164"/>
      <c r="G40" s="164"/>
      <c r="H40" s="164"/>
      <c r="I40" s="40"/>
      <c r="J40" s="164"/>
      <c r="K40" s="40"/>
      <c r="L40" s="15"/>
    </row>
    <row r="41" spans="1:12">
      <c r="B41" s="117"/>
      <c r="C41" s="117"/>
      <c r="E41" s="118"/>
      <c r="F41" s="164"/>
      <c r="G41" s="164"/>
      <c r="H41" s="164"/>
      <c r="I41" s="40"/>
      <c r="J41" s="164"/>
      <c r="K41" s="40"/>
      <c r="L41" s="15"/>
    </row>
    <row r="42" spans="1:12">
      <c r="B42" s="117"/>
      <c r="C42" s="117"/>
      <c r="E42" s="118"/>
      <c r="F42" s="164"/>
      <c r="G42" s="164"/>
      <c r="H42" s="164"/>
      <c r="I42" s="40"/>
      <c r="J42" s="164"/>
      <c r="K42" s="40"/>
      <c r="L42" s="15"/>
    </row>
    <row r="43" spans="1:12">
      <c r="B43" s="117"/>
      <c r="C43" s="117"/>
      <c r="E43" s="118"/>
      <c r="F43" s="164"/>
      <c r="G43" s="164"/>
      <c r="H43" s="164"/>
      <c r="I43" s="40"/>
      <c r="J43" s="164"/>
      <c r="K43" s="40"/>
      <c r="L43" s="15"/>
    </row>
    <row r="44" spans="1:12" ht="22">
      <c r="A44" s="106"/>
      <c r="B44" s="106"/>
      <c r="C44" s="10" t="s">
        <v>3</v>
      </c>
      <c r="D44" s="10"/>
      <c r="E44" s="106"/>
      <c r="F44" s="10"/>
      <c r="G44" s="106"/>
      <c r="H44" s="10"/>
      <c r="I44" s="10" t="s">
        <v>4</v>
      </c>
      <c r="J44" s="10"/>
      <c r="K44" s="10"/>
      <c r="L44" s="10"/>
    </row>
    <row r="45" spans="1:12" ht="22">
      <c r="A45" s="106"/>
      <c r="B45" s="106"/>
      <c r="C45" s="10" t="s">
        <v>178</v>
      </c>
      <c r="D45" s="10"/>
      <c r="E45" s="106"/>
      <c r="F45" s="10"/>
      <c r="G45" s="106"/>
      <c r="H45" s="10"/>
      <c r="I45" s="152" t="s">
        <v>179</v>
      </c>
      <c r="J45" s="10"/>
      <c r="K45" s="10"/>
      <c r="L45" s="10"/>
    </row>
    <row r="46" spans="1:12" ht="22">
      <c r="A46" s="106"/>
      <c r="B46" s="106"/>
      <c r="C46" s="10"/>
      <c r="D46" s="10"/>
      <c r="E46" s="106"/>
      <c r="F46" s="10"/>
      <c r="G46" s="106"/>
      <c r="H46" s="10"/>
      <c r="I46" s="152"/>
      <c r="J46" s="10"/>
      <c r="K46" s="10"/>
      <c r="L46" s="10"/>
    </row>
    <row r="47" spans="1:12" ht="22.5">
      <c r="B47" s="231" t="s">
        <v>202</v>
      </c>
      <c r="C47" s="225"/>
      <c r="D47" s="225"/>
      <c r="E47" s="225"/>
      <c r="F47" s="225"/>
      <c r="G47" s="225"/>
      <c r="H47" s="225"/>
      <c r="I47" s="225"/>
      <c r="J47" s="225"/>
      <c r="K47" s="225"/>
      <c r="L47" s="225"/>
    </row>
    <row r="48" spans="1:12" ht="10.25" customHeight="1">
      <c r="J48" s="221"/>
      <c r="K48" s="221"/>
      <c r="L48" s="221"/>
    </row>
    <row r="49" spans="2:12" ht="22.5">
      <c r="B49" s="225" t="s">
        <v>55</v>
      </c>
      <c r="C49" s="225"/>
      <c r="D49" s="225"/>
      <c r="E49" s="225"/>
      <c r="F49" s="225"/>
      <c r="G49" s="225"/>
      <c r="H49" s="225"/>
      <c r="I49" s="225"/>
      <c r="J49" s="225"/>
      <c r="K49" s="225"/>
      <c r="L49" s="225"/>
    </row>
    <row r="50" spans="2:12" ht="21">
      <c r="B50" s="228" t="s">
        <v>113</v>
      </c>
      <c r="C50" s="228"/>
      <c r="D50" s="228"/>
      <c r="E50" s="228"/>
      <c r="F50" s="228"/>
      <c r="G50" s="228"/>
      <c r="H50" s="228"/>
      <c r="I50" s="228"/>
      <c r="J50" s="228"/>
      <c r="K50" s="228"/>
      <c r="L50" s="228"/>
    </row>
    <row r="51" spans="2:12" ht="22.5">
      <c r="B51" s="225" t="s">
        <v>236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</row>
    <row r="52" spans="2:12" ht="12.65" customHeight="1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</row>
    <row r="53" spans="2:12">
      <c r="B53" s="112"/>
      <c r="C53" s="112"/>
      <c r="F53" s="226" t="s">
        <v>52</v>
      </c>
      <c r="G53" s="226"/>
      <c r="H53" s="226"/>
      <c r="I53" s="226"/>
      <c r="J53" s="226"/>
      <c r="K53" s="226"/>
      <c r="L53" s="226"/>
    </row>
    <row r="54" spans="2:12">
      <c r="B54" s="112"/>
      <c r="C54" s="112"/>
      <c r="F54" s="227" t="s">
        <v>53</v>
      </c>
      <c r="G54" s="227"/>
      <c r="H54" s="227"/>
      <c r="I54" s="61"/>
      <c r="J54" s="226" t="s">
        <v>54</v>
      </c>
      <c r="K54" s="226"/>
      <c r="L54" s="226"/>
    </row>
    <row r="55" spans="2:12">
      <c r="B55" s="112"/>
      <c r="C55" s="112"/>
      <c r="F55" s="215" t="s">
        <v>238</v>
      </c>
      <c r="G55" s="215"/>
      <c r="H55" s="215"/>
      <c r="I55" s="215"/>
      <c r="J55" s="215"/>
      <c r="K55" s="215"/>
      <c r="L55" s="215"/>
    </row>
    <row r="56" spans="2:12">
      <c r="D56" s="113" t="s">
        <v>0</v>
      </c>
      <c r="E56" s="114"/>
      <c r="F56" s="160" t="s">
        <v>239</v>
      </c>
      <c r="G56" s="6"/>
      <c r="H56" s="160" t="s">
        <v>240</v>
      </c>
      <c r="I56" s="3"/>
      <c r="J56" s="160" t="s">
        <v>239</v>
      </c>
      <c r="K56" s="3"/>
      <c r="L56" s="160" t="s">
        <v>240</v>
      </c>
    </row>
    <row r="57" spans="2:12">
      <c r="B57" s="163" t="s">
        <v>252</v>
      </c>
      <c r="D57" s="114"/>
      <c r="E57" s="114"/>
      <c r="F57" s="211"/>
      <c r="G57" s="6"/>
      <c r="H57" s="211"/>
      <c r="I57" s="3"/>
      <c r="J57" s="211"/>
      <c r="K57" s="3"/>
      <c r="L57" s="211"/>
    </row>
    <row r="58" spans="2:12" ht="18" customHeight="1">
      <c r="B58" s="168" t="s">
        <v>127</v>
      </c>
      <c r="C58" s="117"/>
      <c r="E58" s="118"/>
      <c r="F58" s="164"/>
      <c r="G58" s="164"/>
      <c r="H58" s="164"/>
      <c r="I58" s="40"/>
      <c r="J58" s="164"/>
      <c r="K58" s="40"/>
      <c r="L58" s="15"/>
    </row>
    <row r="59" spans="2:12">
      <c r="B59" s="109"/>
      <c r="C59" s="150" t="s">
        <v>128</v>
      </c>
      <c r="E59" s="122"/>
      <c r="F59" s="47">
        <v>20583</v>
      </c>
      <c r="G59" s="164"/>
      <c r="H59" s="47">
        <v>64287</v>
      </c>
      <c r="I59" s="59"/>
      <c r="J59" s="47">
        <v>8958</v>
      </c>
      <c r="K59" s="47"/>
      <c r="L59" s="47">
        <v>36720</v>
      </c>
    </row>
    <row r="60" spans="2:12">
      <c r="B60" s="109"/>
      <c r="C60" s="150" t="s">
        <v>129</v>
      </c>
      <c r="E60" s="122"/>
      <c r="F60" s="47">
        <v>-917</v>
      </c>
      <c r="G60" s="164"/>
      <c r="H60" s="47">
        <v>7561</v>
      </c>
      <c r="I60" s="59"/>
      <c r="J60" s="47">
        <v>870</v>
      </c>
      <c r="K60" s="47"/>
      <c r="L60" s="47">
        <v>-2284</v>
      </c>
    </row>
    <row r="61" spans="2:12">
      <c r="B61" s="109"/>
      <c r="C61" s="150" t="s">
        <v>130</v>
      </c>
      <c r="E61" s="122"/>
      <c r="F61" s="47">
        <v>-137</v>
      </c>
      <c r="G61" s="164"/>
      <c r="H61" s="47">
        <v>-743</v>
      </c>
      <c r="I61" s="59"/>
      <c r="J61" s="47">
        <v>-537</v>
      </c>
      <c r="K61" s="47"/>
      <c r="L61" s="47">
        <v>7955</v>
      </c>
    </row>
    <row r="62" spans="2:12" ht="20" customHeight="1">
      <c r="B62" s="205" t="s">
        <v>194</v>
      </c>
      <c r="C62" s="203"/>
      <c r="E62" s="122"/>
      <c r="F62" s="47"/>
      <c r="G62" s="164"/>
      <c r="H62" s="47"/>
      <c r="I62" s="59"/>
      <c r="J62" s="47"/>
      <c r="K62" s="47"/>
      <c r="L62" s="47"/>
    </row>
    <row r="63" spans="2:12">
      <c r="B63" s="109"/>
      <c r="C63" s="150" t="s">
        <v>131</v>
      </c>
      <c r="E63" s="122"/>
      <c r="F63" s="47">
        <v>4820</v>
      </c>
      <c r="G63" s="164"/>
      <c r="H63" s="47">
        <v>-81718</v>
      </c>
      <c r="I63" s="59"/>
      <c r="J63" s="47">
        <v>3648</v>
      </c>
      <c r="K63" s="47"/>
      <c r="L63" s="47">
        <v>-28877</v>
      </c>
    </row>
    <row r="64" spans="2:12">
      <c r="B64" s="109"/>
      <c r="C64" s="61" t="s">
        <v>132</v>
      </c>
      <c r="E64" s="122"/>
      <c r="F64" s="47">
        <v>-132</v>
      </c>
      <c r="G64" s="47"/>
      <c r="H64" s="164">
        <v>654</v>
      </c>
      <c r="I64" s="59"/>
      <c r="J64" s="164">
        <v>-726</v>
      </c>
      <c r="K64" s="47"/>
      <c r="L64" s="164">
        <v>791</v>
      </c>
    </row>
    <row r="65" spans="2:12">
      <c r="B65" s="109"/>
      <c r="C65" s="61" t="s">
        <v>133</v>
      </c>
      <c r="D65" s="123"/>
      <c r="E65" s="124"/>
      <c r="F65" s="183">
        <v>37</v>
      </c>
      <c r="G65" s="15"/>
      <c r="H65" s="183">
        <v>2882</v>
      </c>
      <c r="I65" s="58"/>
      <c r="J65" s="64">
        <v>291</v>
      </c>
      <c r="K65" s="182"/>
      <c r="L65" s="183">
        <v>-67</v>
      </c>
    </row>
    <row r="66" spans="2:12">
      <c r="B66" s="161" t="s">
        <v>134</v>
      </c>
      <c r="C66" s="109"/>
      <c r="E66" s="121"/>
      <c r="F66" s="184">
        <f>SUM(F34:F65)</f>
        <v>7984</v>
      </c>
      <c r="G66" s="184"/>
      <c r="H66" s="184">
        <f>SUM(H34:H65)</f>
        <v>23323</v>
      </c>
      <c r="I66" s="58"/>
      <c r="J66" s="184">
        <f>SUM(J34:J65)</f>
        <v>-22670</v>
      </c>
      <c r="K66" s="182"/>
      <c r="L66" s="184">
        <f>SUM(L34:L65)</f>
        <v>9144</v>
      </c>
    </row>
    <row r="67" spans="2:12" ht="2.5" customHeight="1">
      <c r="B67" s="125"/>
      <c r="C67" s="109"/>
      <c r="E67" s="121"/>
      <c r="F67" s="184"/>
      <c r="G67" s="184"/>
      <c r="H67" s="184"/>
      <c r="I67" s="58"/>
      <c r="J67" s="184"/>
      <c r="K67" s="182"/>
      <c r="L67" s="184"/>
    </row>
    <row r="68" spans="2:12" hidden="1">
      <c r="B68" s="109"/>
      <c r="C68" s="166" t="s">
        <v>169</v>
      </c>
      <c r="E68" s="121"/>
      <c r="F68" s="12">
        <v>0</v>
      </c>
      <c r="G68" s="47"/>
      <c r="H68" s="164">
        <v>0</v>
      </c>
      <c r="I68" s="58"/>
      <c r="J68" s="12">
        <v>0</v>
      </c>
      <c r="K68" s="182"/>
      <c r="L68" s="164">
        <v>0</v>
      </c>
    </row>
    <row r="69" spans="2:12">
      <c r="B69" s="109"/>
      <c r="C69" s="166" t="s">
        <v>135</v>
      </c>
      <c r="E69" s="121"/>
      <c r="F69" s="12">
        <v>0</v>
      </c>
      <c r="G69" s="47"/>
      <c r="H69" s="63">
        <v>-760</v>
      </c>
      <c r="I69" s="58"/>
      <c r="J69" s="12">
        <v>0</v>
      </c>
      <c r="K69" s="182"/>
      <c r="L69" s="63">
        <v>-763</v>
      </c>
    </row>
    <row r="70" spans="2:12">
      <c r="B70" s="109"/>
      <c r="C70" s="61" t="s">
        <v>136</v>
      </c>
      <c r="E70" s="121"/>
      <c r="F70" s="15">
        <v>-472</v>
      </c>
      <c r="G70" s="15"/>
      <c r="H70" s="15">
        <v>1948</v>
      </c>
      <c r="I70" s="58"/>
      <c r="J70" s="12">
        <v>0</v>
      </c>
      <c r="K70" s="182"/>
      <c r="L70" s="63">
        <v>5337</v>
      </c>
    </row>
    <row r="71" spans="2:12">
      <c r="B71" s="163" t="s">
        <v>137</v>
      </c>
      <c r="C71" s="109"/>
      <c r="E71" s="121"/>
      <c r="F71" s="185">
        <f>SUM(F66:F70)</f>
        <v>7512</v>
      </c>
      <c r="G71" s="186"/>
      <c r="H71" s="185">
        <f>SUM(H66:H70)</f>
        <v>24511</v>
      </c>
      <c r="I71" s="58"/>
      <c r="J71" s="185">
        <f>SUM(J66:J70)</f>
        <v>-22670</v>
      </c>
      <c r="K71" s="182"/>
      <c r="L71" s="185">
        <f>SUM(L66:L70)</f>
        <v>13718</v>
      </c>
    </row>
    <row r="72" spans="2:12">
      <c r="B72" s="163"/>
      <c r="C72" s="109"/>
      <c r="E72" s="121"/>
      <c r="F72" s="186"/>
      <c r="G72" s="186"/>
      <c r="H72" s="186"/>
      <c r="I72" s="58"/>
      <c r="J72" s="186"/>
      <c r="K72" s="182"/>
      <c r="L72" s="186"/>
    </row>
    <row r="73" spans="2:12">
      <c r="B73" s="104" t="s">
        <v>138</v>
      </c>
      <c r="C73" s="104"/>
      <c r="D73" s="127"/>
      <c r="E73" s="128"/>
      <c r="F73" s="132"/>
      <c r="G73" s="132"/>
      <c r="H73" s="132"/>
      <c r="I73" s="132"/>
      <c r="J73" s="132"/>
      <c r="K73" s="132"/>
      <c r="L73" s="132"/>
    </row>
    <row r="74" spans="2:12">
      <c r="B74" s="109"/>
      <c r="C74" s="61" t="s">
        <v>139</v>
      </c>
      <c r="D74" s="127"/>
      <c r="E74" s="128"/>
      <c r="F74" s="22">
        <v>991</v>
      </c>
      <c r="G74" s="15"/>
      <c r="H74" s="12">
        <v>160</v>
      </c>
      <c r="I74" s="63"/>
      <c r="J74" s="12">
        <v>18025</v>
      </c>
      <c r="K74" s="63"/>
      <c r="L74" s="12">
        <v>160</v>
      </c>
    </row>
    <row r="75" spans="2:12">
      <c r="B75" s="109"/>
      <c r="C75" s="61" t="s">
        <v>140</v>
      </c>
      <c r="D75" s="127"/>
      <c r="E75" s="128"/>
      <c r="F75" s="12">
        <v>0</v>
      </c>
      <c r="G75" s="15"/>
      <c r="H75" s="12">
        <v>100195</v>
      </c>
      <c r="I75" s="63"/>
      <c r="J75" s="12">
        <v>0</v>
      </c>
      <c r="K75" s="63"/>
      <c r="L75" s="12">
        <v>100195</v>
      </c>
    </row>
    <row r="76" spans="2:12">
      <c r="B76" s="109"/>
      <c r="C76" s="61" t="s">
        <v>141</v>
      </c>
      <c r="D76" s="127"/>
      <c r="E76" s="128"/>
      <c r="F76" s="12">
        <v>0</v>
      </c>
      <c r="G76" s="15"/>
      <c r="H76" s="12">
        <v>15000</v>
      </c>
      <c r="I76" s="63"/>
      <c r="J76" s="12">
        <v>0</v>
      </c>
      <c r="K76" s="63"/>
      <c r="L76" s="12">
        <v>15000</v>
      </c>
    </row>
    <row r="77" spans="2:12">
      <c r="B77" s="109"/>
      <c r="C77" s="206" t="s">
        <v>249</v>
      </c>
      <c r="D77" s="127"/>
      <c r="E77" s="128"/>
      <c r="F77" s="12">
        <v>2300</v>
      </c>
      <c r="G77" s="15"/>
      <c r="H77" s="12">
        <v>0</v>
      </c>
      <c r="I77" s="63"/>
      <c r="J77" s="12">
        <v>2300</v>
      </c>
      <c r="K77" s="63"/>
      <c r="L77" s="12">
        <v>0</v>
      </c>
    </row>
    <row r="78" spans="2:12">
      <c r="B78" s="109"/>
      <c r="C78" s="205" t="s">
        <v>246</v>
      </c>
      <c r="D78" s="127"/>
      <c r="E78" s="128"/>
      <c r="F78" s="12">
        <v>72</v>
      </c>
      <c r="G78" s="15"/>
      <c r="H78" s="12">
        <v>46847</v>
      </c>
      <c r="I78" s="63"/>
      <c r="J78" s="12">
        <v>205</v>
      </c>
      <c r="K78" s="63"/>
      <c r="L78" s="12">
        <v>47133</v>
      </c>
    </row>
    <row r="79" spans="2:12">
      <c r="B79" s="109"/>
      <c r="C79" s="4" t="s">
        <v>170</v>
      </c>
      <c r="D79" s="127"/>
      <c r="E79" s="128"/>
      <c r="F79" s="12">
        <v>0</v>
      </c>
      <c r="G79" s="15"/>
      <c r="H79" s="12">
        <v>0</v>
      </c>
      <c r="I79" s="63"/>
      <c r="J79" s="12">
        <v>-58300</v>
      </c>
      <c r="K79" s="63"/>
      <c r="L79" s="12">
        <v>-130000</v>
      </c>
    </row>
    <row r="80" spans="2:12">
      <c r="B80" s="109"/>
      <c r="C80" s="4" t="s">
        <v>215</v>
      </c>
      <c r="D80" s="127"/>
      <c r="E80" s="128"/>
      <c r="F80" s="12">
        <v>0</v>
      </c>
      <c r="G80" s="15"/>
      <c r="H80" s="12">
        <v>-180400</v>
      </c>
      <c r="I80" s="63"/>
      <c r="J80" s="15">
        <v>0</v>
      </c>
      <c r="K80" s="63"/>
      <c r="L80" s="15">
        <v>-60400</v>
      </c>
    </row>
    <row r="81" spans="2:13">
      <c r="B81" s="178"/>
      <c r="C81" s="4" t="s">
        <v>142</v>
      </c>
      <c r="D81" s="123"/>
      <c r="E81" s="124"/>
      <c r="F81" s="12">
        <v>0</v>
      </c>
      <c r="G81" s="15"/>
      <c r="H81" s="12">
        <v>0</v>
      </c>
      <c r="I81" s="63"/>
      <c r="J81" s="15">
        <v>-336006</v>
      </c>
      <c r="K81" s="63"/>
      <c r="L81" s="15">
        <v>-35696</v>
      </c>
    </row>
    <row r="82" spans="2:13">
      <c r="B82" s="178"/>
      <c r="C82" s="195" t="s">
        <v>216</v>
      </c>
      <c r="D82" s="123"/>
      <c r="E82" s="124"/>
      <c r="F82" s="12">
        <v>0</v>
      </c>
      <c r="G82" s="210"/>
      <c r="H82" s="12">
        <v>0</v>
      </c>
      <c r="I82" s="210"/>
      <c r="J82" s="210">
        <v>304821</v>
      </c>
      <c r="K82" s="210"/>
      <c r="L82" s="210">
        <v>0</v>
      </c>
    </row>
    <row r="83" spans="2:13">
      <c r="B83" s="178"/>
      <c r="C83" s="196" t="s">
        <v>195</v>
      </c>
      <c r="D83" s="123"/>
      <c r="E83" s="124"/>
      <c r="F83" s="12">
        <v>0</v>
      </c>
      <c r="G83" s="15"/>
      <c r="H83" s="12">
        <v>-58178</v>
      </c>
      <c r="I83" s="63"/>
      <c r="J83" s="12">
        <v>0</v>
      </c>
      <c r="K83" s="12"/>
      <c r="L83" s="12">
        <v>-22164</v>
      </c>
    </row>
    <row r="84" spans="2:13">
      <c r="B84" s="178"/>
      <c r="C84" s="206" t="s">
        <v>247</v>
      </c>
      <c r="D84" s="123"/>
      <c r="E84" s="124"/>
      <c r="F84" s="12">
        <v>-22000</v>
      </c>
      <c r="G84" s="15"/>
      <c r="H84" s="12">
        <v>0</v>
      </c>
      <c r="I84" s="63"/>
      <c r="J84" s="12">
        <v>-22000</v>
      </c>
      <c r="K84" s="12"/>
      <c r="L84" s="12">
        <v>0</v>
      </c>
    </row>
    <row r="85" spans="2:13">
      <c r="B85" s="178"/>
      <c r="C85" s="206" t="s">
        <v>248</v>
      </c>
      <c r="D85" s="123"/>
      <c r="E85" s="124"/>
      <c r="F85" s="12">
        <v>-10451</v>
      </c>
      <c r="G85" s="15"/>
      <c r="H85" s="12">
        <v>0</v>
      </c>
      <c r="I85" s="63"/>
      <c r="J85" s="12">
        <v>0</v>
      </c>
      <c r="K85" s="12"/>
      <c r="L85" s="12">
        <v>0</v>
      </c>
    </row>
    <row r="86" spans="2:13">
      <c r="B86" s="178"/>
      <c r="C86" s="206" t="s">
        <v>217</v>
      </c>
      <c r="D86" s="123"/>
      <c r="E86" s="124"/>
      <c r="F86" s="12">
        <v>4542</v>
      </c>
      <c r="G86" s="12"/>
      <c r="H86" s="12">
        <v>0</v>
      </c>
      <c r="I86" s="12"/>
      <c r="J86" s="12">
        <v>0</v>
      </c>
      <c r="K86" s="12"/>
      <c r="L86" s="12">
        <v>0</v>
      </c>
    </row>
    <row r="87" spans="2:13">
      <c r="B87" s="178"/>
      <c r="C87" s="205" t="s">
        <v>184</v>
      </c>
      <c r="D87" s="123"/>
      <c r="E87" s="124"/>
      <c r="F87" s="12">
        <v>0</v>
      </c>
      <c r="G87" s="15"/>
      <c r="H87" s="12">
        <v>2438</v>
      </c>
      <c r="I87" s="63"/>
      <c r="J87" s="12">
        <v>0</v>
      </c>
      <c r="K87" s="63"/>
      <c r="L87" s="12">
        <v>0</v>
      </c>
    </row>
    <row r="88" spans="2:13">
      <c r="B88" s="178"/>
      <c r="C88" s="4" t="s">
        <v>143</v>
      </c>
      <c r="D88" s="123"/>
      <c r="E88" s="124"/>
      <c r="F88" s="12">
        <v>-741250</v>
      </c>
      <c r="G88" s="15"/>
      <c r="H88" s="15">
        <v>-342250</v>
      </c>
      <c r="I88" s="63"/>
      <c r="J88" s="12">
        <v>-741250</v>
      </c>
      <c r="K88" s="63"/>
      <c r="L88" s="187">
        <v>-342250</v>
      </c>
    </row>
    <row r="89" spans="2:13">
      <c r="B89" s="178" t="s">
        <v>250</v>
      </c>
      <c r="C89" s="126"/>
      <c r="D89" s="127"/>
      <c r="E89" s="128"/>
      <c r="F89" s="129"/>
      <c r="G89" s="129"/>
      <c r="H89" s="129"/>
      <c r="I89" s="128"/>
      <c r="J89" s="129"/>
      <c r="K89" s="130"/>
      <c r="L89" s="129"/>
    </row>
    <row r="90" spans="2:13">
      <c r="B90" s="178"/>
      <c r="C90" s="126"/>
      <c r="D90" s="127"/>
      <c r="E90" s="128"/>
      <c r="F90" s="129"/>
      <c r="G90" s="129"/>
      <c r="H90" s="129"/>
      <c r="I90" s="128"/>
      <c r="J90" s="129"/>
      <c r="K90" s="130"/>
      <c r="L90" s="129"/>
    </row>
    <row r="91" spans="2:13" s="106" customFormat="1" ht="20">
      <c r="K91" s="10"/>
      <c r="L91" s="10"/>
      <c r="M91" s="10"/>
    </row>
    <row r="92" spans="2:13" s="106" customFormat="1" ht="20">
      <c r="C92" s="10" t="s">
        <v>3</v>
      </c>
      <c r="D92" s="10"/>
      <c r="F92" s="10"/>
      <c r="H92" s="10"/>
      <c r="I92" s="10" t="s">
        <v>4</v>
      </c>
      <c r="J92" s="10"/>
      <c r="K92" s="10"/>
      <c r="L92" s="10"/>
      <c r="M92" s="10"/>
    </row>
    <row r="93" spans="2:13" s="106" customFormat="1" ht="20">
      <c r="C93" s="10" t="s">
        <v>178</v>
      </c>
      <c r="D93" s="10"/>
      <c r="F93" s="10"/>
      <c r="H93" s="10"/>
      <c r="I93" s="152" t="s">
        <v>179</v>
      </c>
      <c r="J93" s="10"/>
      <c r="K93" s="10"/>
      <c r="L93" s="10"/>
      <c r="M93" s="10"/>
    </row>
    <row r="94" spans="2:13" ht="22.5">
      <c r="B94" s="231" t="s">
        <v>203</v>
      </c>
      <c r="C94" s="225"/>
      <c r="D94" s="225"/>
      <c r="E94" s="225"/>
      <c r="F94" s="225"/>
      <c r="G94" s="225"/>
      <c r="H94" s="225"/>
      <c r="I94" s="225"/>
      <c r="J94" s="225"/>
      <c r="K94" s="225"/>
      <c r="L94" s="225"/>
    </row>
    <row r="95" spans="2:13">
      <c r="B95" s="111"/>
      <c r="C95" s="111"/>
      <c r="D95" s="111"/>
      <c r="E95" s="111"/>
      <c r="F95" s="111"/>
      <c r="G95" s="111"/>
      <c r="H95" s="111"/>
      <c r="I95" s="111"/>
      <c r="J95" s="221"/>
      <c r="K95" s="221"/>
      <c r="L95" s="221"/>
    </row>
    <row r="96" spans="2:13" ht="22.5">
      <c r="B96" s="225" t="s">
        <v>55</v>
      </c>
      <c r="C96" s="225"/>
      <c r="D96" s="225"/>
      <c r="E96" s="225"/>
      <c r="F96" s="225"/>
      <c r="G96" s="225"/>
      <c r="H96" s="225"/>
      <c r="I96" s="225"/>
      <c r="J96" s="225"/>
      <c r="K96" s="225"/>
      <c r="L96" s="225"/>
    </row>
    <row r="97" spans="2:12" ht="21">
      <c r="B97" s="228" t="s">
        <v>113</v>
      </c>
      <c r="C97" s="228"/>
      <c r="D97" s="228"/>
      <c r="E97" s="228"/>
      <c r="F97" s="228"/>
      <c r="G97" s="228"/>
      <c r="H97" s="228"/>
      <c r="I97" s="228"/>
      <c r="J97" s="228"/>
      <c r="K97" s="228"/>
      <c r="L97" s="228"/>
    </row>
    <row r="98" spans="2:12" ht="22.5">
      <c r="B98" s="225" t="s">
        <v>236</v>
      </c>
      <c r="C98" s="225"/>
      <c r="D98" s="225"/>
      <c r="E98" s="225"/>
      <c r="F98" s="225"/>
      <c r="G98" s="225"/>
      <c r="H98" s="225"/>
      <c r="I98" s="225"/>
      <c r="J98" s="225"/>
      <c r="K98" s="225"/>
      <c r="L98" s="225"/>
    </row>
    <row r="99" spans="2:12" ht="11.25" customHeight="1"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</row>
    <row r="100" spans="2:12">
      <c r="B100" s="112"/>
      <c r="C100" s="112"/>
      <c r="F100" s="226" t="s">
        <v>52</v>
      </c>
      <c r="G100" s="226"/>
      <c r="H100" s="226"/>
      <c r="I100" s="226"/>
      <c r="J100" s="226"/>
      <c r="K100" s="226"/>
      <c r="L100" s="226"/>
    </row>
    <row r="101" spans="2:12">
      <c r="B101" s="112"/>
      <c r="C101" s="112"/>
      <c r="F101" s="227" t="s">
        <v>53</v>
      </c>
      <c r="G101" s="227"/>
      <c r="H101" s="227"/>
      <c r="I101" s="61"/>
      <c r="J101" s="226" t="s">
        <v>54</v>
      </c>
      <c r="K101" s="226"/>
      <c r="L101" s="226"/>
    </row>
    <row r="102" spans="2:12">
      <c r="B102" s="112"/>
      <c r="C102" s="112"/>
      <c r="F102" s="215" t="s">
        <v>238</v>
      </c>
      <c r="G102" s="215"/>
      <c r="H102" s="215"/>
      <c r="I102" s="215"/>
      <c r="J102" s="215"/>
      <c r="K102" s="215"/>
      <c r="L102" s="215"/>
    </row>
    <row r="103" spans="2:12">
      <c r="D103" s="113" t="s">
        <v>0</v>
      </c>
      <c r="E103" s="114"/>
      <c r="F103" s="160" t="s">
        <v>239</v>
      </c>
      <c r="G103" s="6"/>
      <c r="H103" s="160" t="s">
        <v>240</v>
      </c>
      <c r="I103" s="3"/>
      <c r="J103" s="160" t="s">
        <v>239</v>
      </c>
      <c r="K103" s="3"/>
      <c r="L103" s="160" t="s">
        <v>240</v>
      </c>
    </row>
    <row r="104" spans="2:12">
      <c r="B104" s="104" t="s">
        <v>253</v>
      </c>
      <c r="C104" s="4"/>
      <c r="D104" s="123"/>
      <c r="E104" s="124"/>
      <c r="F104" s="12"/>
      <c r="G104" s="15"/>
      <c r="H104" s="12"/>
      <c r="I104" s="63"/>
      <c r="J104" s="15"/>
      <c r="K104" s="63"/>
      <c r="L104" s="15"/>
    </row>
    <row r="105" spans="2:12" hidden="1">
      <c r="B105" s="109"/>
      <c r="C105" s="150" t="s">
        <v>242</v>
      </c>
      <c r="D105" s="123"/>
      <c r="E105" s="124"/>
      <c r="F105" s="15"/>
      <c r="G105" s="15"/>
      <c r="H105" s="15"/>
      <c r="I105" s="63"/>
      <c r="J105" s="15"/>
      <c r="K105" s="63"/>
      <c r="L105" s="15"/>
    </row>
    <row r="106" spans="2:12">
      <c r="B106" s="109"/>
      <c r="C106" s="150" t="s">
        <v>145</v>
      </c>
      <c r="D106" s="123"/>
      <c r="E106" s="124"/>
      <c r="F106" s="15">
        <v>-157763</v>
      </c>
      <c r="G106" s="15"/>
      <c r="H106" s="15">
        <v>-33029</v>
      </c>
      <c r="I106" s="63"/>
      <c r="J106" s="15">
        <v>-55830</v>
      </c>
      <c r="K106" s="63"/>
      <c r="L106" s="15">
        <v>-3238</v>
      </c>
    </row>
    <row r="107" spans="2:12" hidden="1">
      <c r="B107" s="109"/>
      <c r="C107" s="61" t="s">
        <v>243</v>
      </c>
      <c r="D107" s="123"/>
      <c r="E107" s="124"/>
      <c r="F107" s="15"/>
      <c r="G107" s="15"/>
      <c r="H107" s="15"/>
      <c r="I107" s="63"/>
      <c r="J107" s="12"/>
      <c r="K107" s="63"/>
      <c r="L107" s="15"/>
    </row>
    <row r="108" spans="2:12">
      <c r="B108" s="109"/>
      <c r="C108" s="61" t="s">
        <v>218</v>
      </c>
      <c r="D108" s="123"/>
      <c r="E108" s="124"/>
      <c r="F108" s="15">
        <v>-958</v>
      </c>
      <c r="G108" s="15"/>
      <c r="H108" s="12">
        <v>0</v>
      </c>
      <c r="I108" s="63"/>
      <c r="J108" s="12">
        <v>-958</v>
      </c>
      <c r="K108" s="63"/>
      <c r="L108" s="15">
        <v>0</v>
      </c>
    </row>
    <row r="109" spans="2:12">
      <c r="B109" s="109"/>
      <c r="C109" s="150" t="s">
        <v>146</v>
      </c>
      <c r="D109" s="123"/>
      <c r="E109" s="124"/>
      <c r="F109" s="12">
        <v>41627</v>
      </c>
      <c r="G109" s="15"/>
      <c r="H109" s="12">
        <v>279787</v>
      </c>
      <c r="I109" s="63"/>
      <c r="J109" s="12">
        <v>19898</v>
      </c>
      <c r="K109" s="63"/>
      <c r="L109" s="15">
        <v>244607</v>
      </c>
    </row>
    <row r="110" spans="2:12" hidden="1">
      <c r="B110" s="109"/>
      <c r="C110" s="150"/>
      <c r="D110" s="123"/>
      <c r="E110" s="124"/>
      <c r="F110" s="110"/>
      <c r="G110" s="110"/>
      <c r="H110" s="110"/>
      <c r="I110" s="110"/>
      <c r="J110" s="110"/>
      <c r="K110" s="110"/>
      <c r="L110" s="110"/>
    </row>
    <row r="111" spans="2:12">
      <c r="B111" s="109"/>
      <c r="C111" s="150" t="s">
        <v>219</v>
      </c>
      <c r="D111" s="123"/>
      <c r="E111" s="124"/>
      <c r="F111" s="12">
        <v>0</v>
      </c>
      <c r="G111" s="15"/>
      <c r="H111" s="12">
        <v>0</v>
      </c>
      <c r="I111" s="63"/>
      <c r="J111" s="12">
        <v>0</v>
      </c>
      <c r="K111" s="63"/>
      <c r="L111" s="15">
        <v>0</v>
      </c>
    </row>
    <row r="112" spans="2:12">
      <c r="B112" s="109"/>
      <c r="C112" s="150" t="s">
        <v>144</v>
      </c>
      <c r="D112" s="123"/>
      <c r="E112" s="124"/>
      <c r="F112" s="12">
        <v>-15550</v>
      </c>
      <c r="G112" s="15"/>
      <c r="H112" s="12">
        <v>0</v>
      </c>
      <c r="I112" s="63"/>
      <c r="J112" s="12">
        <v>-20</v>
      </c>
      <c r="K112" s="63"/>
      <c r="L112" s="15">
        <v>0</v>
      </c>
    </row>
    <row r="113" spans="2:12">
      <c r="B113" s="109"/>
      <c r="C113" s="150" t="s">
        <v>193</v>
      </c>
      <c r="D113" s="123"/>
      <c r="E113" s="124"/>
      <c r="F113" s="12">
        <v>973</v>
      </c>
      <c r="G113" s="15"/>
      <c r="H113" s="12">
        <v>0</v>
      </c>
      <c r="I113" s="63"/>
      <c r="J113" s="12">
        <v>973</v>
      </c>
      <c r="K113" s="63"/>
      <c r="L113" s="15">
        <v>0</v>
      </c>
    </row>
    <row r="114" spans="2:12">
      <c r="B114" s="163" t="s">
        <v>163</v>
      </c>
      <c r="C114" s="109"/>
      <c r="D114" s="131"/>
      <c r="E114" s="124"/>
      <c r="F114" s="185">
        <f>SUM(F74:F113)</f>
        <v>-897467</v>
      </c>
      <c r="G114" s="185">
        <f t="shared" ref="G114:L114" si="0">SUM(G74:G113)</f>
        <v>0</v>
      </c>
      <c r="H114" s="185">
        <f t="shared" si="0"/>
        <v>-169430</v>
      </c>
      <c r="I114" s="185">
        <f t="shared" si="0"/>
        <v>0</v>
      </c>
      <c r="J114" s="185">
        <f t="shared" si="0"/>
        <v>-868142</v>
      </c>
      <c r="K114" s="185">
        <f t="shared" si="0"/>
        <v>0</v>
      </c>
      <c r="L114" s="185">
        <f t="shared" si="0"/>
        <v>-186653</v>
      </c>
    </row>
    <row r="115" spans="2:12" ht="8.25" customHeight="1">
      <c r="F115" s="61"/>
      <c r="G115" s="61"/>
      <c r="H115" s="61"/>
      <c r="I115" s="61"/>
      <c r="J115" s="61"/>
      <c r="K115" s="61"/>
      <c r="L115" s="61"/>
    </row>
    <row r="116" spans="2:12">
      <c r="B116" s="163" t="s">
        <v>164</v>
      </c>
      <c r="C116" s="104"/>
      <c r="E116" s="122"/>
      <c r="F116" s="58"/>
      <c r="G116" s="58"/>
      <c r="H116" s="58"/>
      <c r="I116" s="59"/>
      <c r="J116" s="58"/>
      <c r="K116" s="59"/>
      <c r="L116" s="58"/>
    </row>
    <row r="117" spans="2:12">
      <c r="B117" s="109"/>
      <c r="C117" s="150" t="s">
        <v>147</v>
      </c>
      <c r="E117" s="124"/>
      <c r="F117" s="15">
        <v>-5713</v>
      </c>
      <c r="G117" s="15"/>
      <c r="H117" s="15">
        <v>-8551</v>
      </c>
      <c r="I117" s="63"/>
      <c r="J117" s="15">
        <v>-3482</v>
      </c>
      <c r="K117" s="15"/>
      <c r="L117" s="15">
        <v>-6423</v>
      </c>
    </row>
    <row r="118" spans="2:12">
      <c r="B118" s="109"/>
      <c r="C118" s="150" t="s">
        <v>148</v>
      </c>
      <c r="E118" s="122"/>
      <c r="F118" s="15">
        <v>-42065</v>
      </c>
      <c r="G118" s="15"/>
      <c r="H118" s="12">
        <v>-198697</v>
      </c>
      <c r="I118" s="59"/>
      <c r="J118" s="15">
        <v>-14994</v>
      </c>
      <c r="K118" s="15"/>
      <c r="L118" s="15">
        <v>-189227</v>
      </c>
    </row>
    <row r="119" spans="2:12" ht="41">
      <c r="B119" s="109"/>
      <c r="C119" s="207" t="s">
        <v>220</v>
      </c>
      <c r="E119" s="122"/>
      <c r="F119" s="15">
        <v>14700</v>
      </c>
      <c r="G119" s="15"/>
      <c r="H119" s="12">
        <v>0</v>
      </c>
      <c r="I119" s="59"/>
      <c r="J119" s="12">
        <v>0</v>
      </c>
      <c r="K119" s="15"/>
      <c r="L119" s="12">
        <v>0</v>
      </c>
    </row>
    <row r="120" spans="2:12">
      <c r="B120" s="109"/>
      <c r="C120" s="150" t="s">
        <v>149</v>
      </c>
      <c r="E120" s="122"/>
      <c r="F120" s="58">
        <v>909857</v>
      </c>
      <c r="G120" s="15"/>
      <c r="H120" s="12">
        <v>363830</v>
      </c>
      <c r="I120" s="59"/>
      <c r="J120" s="12">
        <v>909857</v>
      </c>
      <c r="K120" s="15"/>
      <c r="L120" s="12">
        <v>363830</v>
      </c>
    </row>
    <row r="121" spans="2:12">
      <c r="B121" s="109"/>
      <c r="C121" s="150" t="s">
        <v>150</v>
      </c>
      <c r="E121" s="122"/>
      <c r="F121" s="12">
        <v>0</v>
      </c>
      <c r="G121" s="15"/>
      <c r="H121" s="58">
        <v>0</v>
      </c>
      <c r="I121" s="59"/>
      <c r="J121" s="12">
        <v>0</v>
      </c>
      <c r="K121" s="15"/>
      <c r="L121" s="58">
        <v>0</v>
      </c>
    </row>
    <row r="122" spans="2:12">
      <c r="B122" s="109"/>
      <c r="C122" s="150" t="s">
        <v>151</v>
      </c>
      <c r="E122" s="122"/>
      <c r="F122" s="58">
        <v>0</v>
      </c>
      <c r="G122" s="15"/>
      <c r="H122" s="58">
        <v>-6161</v>
      </c>
      <c r="I122" s="59"/>
      <c r="J122" s="12">
        <v>0</v>
      </c>
      <c r="K122" s="15"/>
      <c r="L122" s="58">
        <v>0</v>
      </c>
    </row>
    <row r="123" spans="2:12" ht="11.25" customHeight="1">
      <c r="B123" s="109"/>
      <c r="E123" s="122"/>
      <c r="F123" s="182"/>
      <c r="G123" s="15"/>
      <c r="H123" s="15"/>
      <c r="I123" s="59"/>
      <c r="J123" s="182"/>
      <c r="K123" s="15"/>
      <c r="L123" s="188"/>
    </row>
    <row r="124" spans="2:12">
      <c r="B124" s="163" t="s">
        <v>152</v>
      </c>
      <c r="C124" s="116"/>
      <c r="E124" s="122"/>
      <c r="F124" s="185">
        <f>SUM(F117:F123)</f>
        <v>876779</v>
      </c>
      <c r="G124" s="186"/>
      <c r="H124" s="185">
        <f>SUM(H117:H123)</f>
        <v>150421</v>
      </c>
      <c r="I124" s="59"/>
      <c r="J124" s="185">
        <f>SUM(J117:J123)</f>
        <v>891381</v>
      </c>
      <c r="K124" s="189"/>
      <c r="L124" s="185">
        <f>SUM(L117:L123)</f>
        <v>168180</v>
      </c>
    </row>
    <row r="125" spans="2:12">
      <c r="B125" s="116"/>
      <c r="C125" s="116"/>
      <c r="E125" s="122"/>
      <c r="F125" s="58"/>
      <c r="G125" s="58"/>
      <c r="H125" s="58"/>
      <c r="I125" s="59"/>
      <c r="J125" s="58"/>
      <c r="K125" s="59"/>
      <c r="L125" s="58"/>
    </row>
    <row r="126" spans="2:12">
      <c r="B126" s="163" t="s">
        <v>153</v>
      </c>
      <c r="C126" s="116"/>
      <c r="E126" s="115"/>
      <c r="F126" s="186">
        <v>-13176</v>
      </c>
      <c r="G126" s="186"/>
      <c r="H126" s="186">
        <v>5502</v>
      </c>
      <c r="I126" s="186"/>
      <c r="J126" s="186">
        <v>569</v>
      </c>
      <c r="K126" s="186"/>
      <c r="L126" s="186">
        <v>-4755</v>
      </c>
    </row>
    <row r="127" spans="2:12">
      <c r="B127" s="150" t="s">
        <v>154</v>
      </c>
      <c r="D127" s="131"/>
      <c r="E127" s="122"/>
      <c r="F127" s="15">
        <v>19705</v>
      </c>
      <c r="G127" s="15"/>
      <c r="H127" s="15">
        <v>6394</v>
      </c>
      <c r="I127" s="59"/>
      <c r="J127" s="15">
        <v>1574</v>
      </c>
      <c r="K127" s="59"/>
      <c r="L127" s="164">
        <v>6329</v>
      </c>
    </row>
    <row r="128" spans="2:12">
      <c r="B128" s="150" t="s">
        <v>155</v>
      </c>
      <c r="C128" s="116"/>
      <c r="E128" s="115"/>
      <c r="F128" s="12">
        <v>0</v>
      </c>
      <c r="G128" s="186"/>
      <c r="H128" s="12">
        <v>7809</v>
      </c>
      <c r="I128" s="164"/>
      <c r="J128" s="12">
        <v>0</v>
      </c>
      <c r="K128" s="15"/>
      <c r="L128" s="12">
        <v>0</v>
      </c>
    </row>
    <row r="129" spans="1:12">
      <c r="B129" s="150" t="s">
        <v>156</v>
      </c>
      <c r="D129" s="131"/>
      <c r="E129" s="122"/>
      <c r="F129" s="23">
        <v>12</v>
      </c>
      <c r="G129" s="15"/>
      <c r="H129" s="23">
        <v>0</v>
      </c>
      <c r="I129" s="59"/>
      <c r="J129" s="23">
        <v>12</v>
      </c>
      <c r="K129" s="59"/>
      <c r="L129" s="23">
        <v>0</v>
      </c>
    </row>
    <row r="130" spans="1:12" ht="23.5" thickBot="1">
      <c r="B130" s="163" t="s">
        <v>157</v>
      </c>
      <c r="C130" s="116"/>
      <c r="D130" s="131"/>
      <c r="E130" s="122"/>
      <c r="F130" s="190">
        <f>SUM(F126:F129)</f>
        <v>6541</v>
      </c>
      <c r="G130" s="186"/>
      <c r="H130" s="190">
        <f>SUM(H126:H129)</f>
        <v>19705</v>
      </c>
      <c r="I130" s="59"/>
      <c r="J130" s="190">
        <f>SUM(J126:J129)</f>
        <v>2155</v>
      </c>
      <c r="K130" s="189"/>
      <c r="L130" s="190">
        <f>SUM(L126:L129)</f>
        <v>1574</v>
      </c>
    </row>
    <row r="131" spans="1:12" ht="23.5" thickTop="1">
      <c r="B131" s="178" t="s">
        <v>250</v>
      </c>
      <c r="C131" s="116"/>
      <c r="E131" s="122"/>
      <c r="F131" s="58"/>
      <c r="G131" s="58"/>
      <c r="H131" s="58"/>
      <c r="I131" s="59"/>
      <c r="J131" s="58"/>
      <c r="K131" s="59"/>
      <c r="L131" s="58"/>
    </row>
    <row r="132" spans="1:12">
      <c r="B132" s="116"/>
      <c r="C132" s="116"/>
      <c r="E132" s="122"/>
      <c r="F132" s="58"/>
      <c r="G132" s="58"/>
      <c r="H132" s="58"/>
      <c r="I132" s="59"/>
      <c r="J132" s="58"/>
      <c r="K132" s="59"/>
      <c r="L132" s="58"/>
    </row>
    <row r="133" spans="1:12">
      <c r="B133" s="116"/>
      <c r="C133" s="116"/>
      <c r="E133" s="122"/>
      <c r="F133" s="58"/>
      <c r="G133" s="58"/>
      <c r="H133" s="58"/>
      <c r="I133" s="59"/>
      <c r="J133" s="58"/>
      <c r="K133" s="59"/>
      <c r="L133" s="58"/>
    </row>
    <row r="134" spans="1:12">
      <c r="B134" s="116"/>
      <c r="C134" s="116"/>
      <c r="E134" s="122"/>
      <c r="F134" s="58"/>
      <c r="G134" s="58"/>
      <c r="H134" s="58"/>
      <c r="I134" s="59"/>
      <c r="J134" s="58"/>
      <c r="K134" s="59"/>
      <c r="L134" s="58"/>
    </row>
    <row r="135" spans="1:12" ht="22">
      <c r="A135" s="106"/>
      <c r="B135" s="106"/>
      <c r="C135" s="10" t="s">
        <v>3</v>
      </c>
      <c r="D135" s="10"/>
      <c r="E135" s="106"/>
      <c r="F135" s="10"/>
      <c r="G135" s="106"/>
      <c r="H135" s="10"/>
      <c r="I135" s="10" t="s">
        <v>4</v>
      </c>
      <c r="J135" s="10"/>
      <c r="K135" s="10"/>
      <c r="L135" s="10"/>
    </row>
    <row r="136" spans="1:12" ht="22">
      <c r="A136" s="106"/>
      <c r="B136" s="106"/>
      <c r="C136" s="10" t="s">
        <v>178</v>
      </c>
      <c r="D136" s="10"/>
      <c r="E136" s="106"/>
      <c r="F136" s="10"/>
      <c r="G136" s="106"/>
      <c r="H136" s="10"/>
      <c r="I136" s="152" t="s">
        <v>179</v>
      </c>
      <c r="J136" s="10"/>
      <c r="K136" s="10"/>
      <c r="L136" s="10"/>
    </row>
    <row r="137" spans="1:12" ht="22">
      <c r="A137" s="106"/>
      <c r="B137" s="106"/>
      <c r="C137" s="10"/>
      <c r="D137" s="10"/>
      <c r="E137" s="106"/>
      <c r="F137" s="10"/>
      <c r="G137" s="106"/>
      <c r="H137" s="10"/>
      <c r="I137" s="152"/>
      <c r="J137" s="10"/>
      <c r="K137" s="10"/>
      <c r="L137" s="10"/>
    </row>
    <row r="138" spans="1:12" ht="22">
      <c r="B138" s="229" t="s">
        <v>204</v>
      </c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</row>
    <row r="139" spans="1:12">
      <c r="B139" s="123"/>
      <c r="C139" s="123"/>
      <c r="D139" s="123"/>
      <c r="E139" s="123"/>
      <c r="F139" s="123"/>
      <c r="G139" s="123"/>
      <c r="H139" s="123"/>
      <c r="I139" s="123"/>
      <c r="J139" s="221"/>
      <c r="K139" s="221"/>
      <c r="L139" s="221"/>
    </row>
    <row r="140" spans="1:12" ht="22.5">
      <c r="B140" s="225" t="s">
        <v>55</v>
      </c>
      <c r="C140" s="225"/>
      <c r="D140" s="225"/>
      <c r="E140" s="225"/>
      <c r="F140" s="225"/>
      <c r="G140" s="225"/>
      <c r="H140" s="225"/>
      <c r="I140" s="225"/>
      <c r="J140" s="225"/>
      <c r="K140" s="225"/>
      <c r="L140" s="225"/>
    </row>
    <row r="141" spans="1:12" ht="21">
      <c r="B141" s="228" t="s">
        <v>113</v>
      </c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</row>
    <row r="142" spans="1:12" ht="22.5">
      <c r="B142" s="225" t="s">
        <v>244</v>
      </c>
      <c r="C142" s="225"/>
      <c r="D142" s="225"/>
      <c r="E142" s="225"/>
      <c r="F142" s="225"/>
      <c r="G142" s="225"/>
      <c r="H142" s="225"/>
      <c r="I142" s="225"/>
      <c r="J142" s="225"/>
      <c r="K142" s="225"/>
      <c r="L142" s="225"/>
    </row>
    <row r="143" spans="1:12"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</row>
    <row r="144" spans="1:12">
      <c r="B144" s="112"/>
      <c r="C144" s="112"/>
      <c r="F144" s="226" t="s">
        <v>52</v>
      </c>
      <c r="G144" s="226"/>
      <c r="H144" s="226"/>
      <c r="I144" s="226"/>
      <c r="J144" s="226"/>
      <c r="K144" s="226"/>
      <c r="L144" s="226"/>
    </row>
    <row r="145" spans="2:12">
      <c r="B145" s="112"/>
      <c r="C145" s="112"/>
      <c r="F145" s="227" t="s">
        <v>53</v>
      </c>
      <c r="G145" s="227"/>
      <c r="H145" s="227"/>
      <c r="I145" s="61"/>
      <c r="J145" s="226" t="s">
        <v>54</v>
      </c>
      <c r="K145" s="226"/>
      <c r="L145" s="226"/>
    </row>
    <row r="146" spans="2:12">
      <c r="B146" s="112"/>
      <c r="C146" s="112"/>
      <c r="F146" s="215" t="s">
        <v>238</v>
      </c>
      <c r="G146" s="215"/>
      <c r="H146" s="215"/>
      <c r="I146" s="215"/>
      <c r="J146" s="215"/>
      <c r="K146" s="215"/>
      <c r="L146" s="215"/>
    </row>
    <row r="147" spans="2:12">
      <c r="B147" s="112"/>
      <c r="C147" s="112"/>
      <c r="D147" s="113" t="s">
        <v>0</v>
      </c>
      <c r="F147" s="160" t="s">
        <v>239</v>
      </c>
      <c r="G147" s="6"/>
      <c r="H147" s="160" t="s">
        <v>240</v>
      </c>
      <c r="I147" s="3"/>
      <c r="J147" s="160" t="s">
        <v>239</v>
      </c>
      <c r="K147" s="3"/>
      <c r="L147" s="160" t="s">
        <v>240</v>
      </c>
    </row>
    <row r="148" spans="2:12">
      <c r="B148" s="169" t="s">
        <v>158</v>
      </c>
      <c r="C148" s="169"/>
      <c r="D148" s="110"/>
      <c r="E148" s="110"/>
      <c r="F148" s="110"/>
      <c r="G148" s="110"/>
      <c r="H148" s="110"/>
      <c r="I148" s="110"/>
      <c r="J148" s="110"/>
      <c r="K148" s="110"/>
      <c r="L148" s="118"/>
    </row>
    <row r="149" spans="2:12" hidden="1">
      <c r="B149" s="61" t="s">
        <v>159</v>
      </c>
      <c r="C149" s="61"/>
      <c r="D149" s="131"/>
      <c r="F149" s="12">
        <v>0</v>
      </c>
      <c r="G149" s="191"/>
      <c r="H149" s="59">
        <v>0</v>
      </c>
      <c r="I149" s="61"/>
      <c r="J149" s="12">
        <v>0</v>
      </c>
      <c r="K149" s="61"/>
      <c r="L149" s="59">
        <v>0</v>
      </c>
    </row>
    <row r="150" spans="2:12">
      <c r="B150" s="61" t="s">
        <v>160</v>
      </c>
      <c r="C150" s="61"/>
      <c r="F150" s="12">
        <v>0</v>
      </c>
      <c r="G150" s="192"/>
      <c r="H150" s="12">
        <v>-160465</v>
      </c>
      <c r="I150" s="192"/>
      <c r="J150" s="12">
        <v>0</v>
      </c>
      <c r="K150" s="192"/>
      <c r="L150" s="192">
        <v>-160465</v>
      </c>
    </row>
    <row r="151" spans="2:12">
      <c r="B151" s="61" t="s">
        <v>161</v>
      </c>
      <c r="C151" s="61"/>
      <c r="F151" s="12">
        <v>23949</v>
      </c>
      <c r="G151" s="192"/>
      <c r="H151" s="12">
        <v>3116</v>
      </c>
      <c r="I151" s="192"/>
      <c r="J151" s="12">
        <v>1847</v>
      </c>
      <c r="K151" s="192"/>
      <c r="L151" s="192">
        <v>3116</v>
      </c>
    </row>
    <row r="152" spans="2:12">
      <c r="B152" s="61" t="s">
        <v>208</v>
      </c>
      <c r="C152" s="61"/>
      <c r="F152" s="12">
        <v>-23949</v>
      </c>
      <c r="G152" s="192"/>
      <c r="H152" s="12">
        <v>0</v>
      </c>
      <c r="I152" s="192"/>
      <c r="J152" s="12">
        <v>-1847</v>
      </c>
      <c r="K152" s="192"/>
      <c r="L152" s="12">
        <v>0</v>
      </c>
    </row>
    <row r="153" spans="2:12">
      <c r="B153" s="61" t="s">
        <v>221</v>
      </c>
      <c r="C153" s="61"/>
      <c r="F153" s="12">
        <v>755</v>
      </c>
      <c r="G153" s="192"/>
      <c r="H153" s="12">
        <v>0</v>
      </c>
      <c r="I153" s="192"/>
      <c r="J153" s="12">
        <v>611</v>
      </c>
      <c r="K153" s="192"/>
      <c r="L153" s="12">
        <v>0</v>
      </c>
    </row>
    <row r="154" spans="2:12">
      <c r="B154" s="61" t="s">
        <v>222</v>
      </c>
      <c r="C154" s="61"/>
      <c r="F154" s="12">
        <v>-755</v>
      </c>
      <c r="G154" s="192"/>
      <c r="H154" s="12">
        <v>0</v>
      </c>
      <c r="I154" s="192"/>
      <c r="J154" s="12">
        <v>-611</v>
      </c>
      <c r="K154" s="192"/>
      <c r="L154" s="12">
        <v>0</v>
      </c>
    </row>
    <row r="155" spans="2:12" ht="22.5" customHeight="1">
      <c r="B155" s="61" t="s">
        <v>162</v>
      </c>
      <c r="C155" s="61"/>
      <c r="F155" s="12">
        <v>0</v>
      </c>
      <c r="G155" s="192"/>
      <c r="H155" s="12">
        <v>75</v>
      </c>
      <c r="I155" s="192"/>
      <c r="J155" s="12">
        <v>0</v>
      </c>
      <c r="K155" s="192"/>
      <c r="L155" s="192">
        <v>75</v>
      </c>
    </row>
    <row r="156" spans="2:12" ht="21" customHeight="1">
      <c r="B156" s="195" t="s">
        <v>223</v>
      </c>
      <c r="F156" s="12">
        <v>68500</v>
      </c>
      <c r="G156" s="61"/>
      <c r="H156" s="12">
        <v>0</v>
      </c>
      <c r="I156" s="61"/>
      <c r="J156" s="12">
        <v>68500</v>
      </c>
      <c r="K156" s="61"/>
      <c r="L156" s="12">
        <v>0</v>
      </c>
    </row>
    <row r="157" spans="2:12" ht="22.5" customHeight="1">
      <c r="B157" s="108" t="s">
        <v>224</v>
      </c>
      <c r="C157" s="196"/>
      <c r="F157" s="12">
        <v>-79958</v>
      </c>
      <c r="G157" s="61"/>
      <c r="H157" s="12">
        <v>0</v>
      </c>
      <c r="I157" s="61"/>
      <c r="J157" s="12">
        <v>-79958</v>
      </c>
      <c r="K157" s="61"/>
      <c r="L157" s="12">
        <v>0</v>
      </c>
    </row>
    <row r="158" spans="2:12" ht="22.5" customHeight="1">
      <c r="F158" s="197"/>
      <c r="G158" s="61"/>
      <c r="H158" s="61"/>
      <c r="I158" s="61"/>
      <c r="J158" s="12"/>
      <c r="K158" s="61"/>
      <c r="L158" s="61"/>
    </row>
    <row r="159" spans="2:12" ht="22.5" customHeight="1">
      <c r="F159" s="197"/>
      <c r="G159" s="61"/>
      <c r="H159" s="61"/>
      <c r="I159" s="61"/>
      <c r="J159" s="53"/>
      <c r="K159" s="61"/>
      <c r="L159" s="61"/>
    </row>
    <row r="160" spans="2:12" ht="22.5" customHeight="1">
      <c r="F160" s="197"/>
      <c r="G160" s="61"/>
      <c r="H160" s="61"/>
      <c r="I160" s="61"/>
      <c r="J160" s="53"/>
      <c r="K160" s="61"/>
      <c r="L160" s="61"/>
    </row>
    <row r="161" spans="2:13" ht="22.5" customHeight="1">
      <c r="B161" s="178" t="s">
        <v>250</v>
      </c>
      <c r="F161" s="136"/>
      <c r="J161" s="133"/>
    </row>
    <row r="162" spans="2:13" ht="22.5" customHeight="1">
      <c r="F162" s="136"/>
      <c r="J162" s="133"/>
    </row>
    <row r="163" spans="2:13" ht="22.5" customHeight="1">
      <c r="F163" s="136"/>
      <c r="J163" s="133"/>
    </row>
    <row r="164" spans="2:13" ht="22.5" customHeight="1">
      <c r="F164" s="136"/>
      <c r="J164" s="133"/>
    </row>
    <row r="165" spans="2:13" s="106" customFormat="1" ht="20">
      <c r="C165" s="10"/>
      <c r="D165" s="10"/>
      <c r="F165" s="10"/>
      <c r="H165" s="10"/>
      <c r="I165" s="10"/>
      <c r="J165" s="10"/>
      <c r="K165" s="10"/>
      <c r="L165" s="10"/>
      <c r="M165" s="10"/>
    </row>
    <row r="166" spans="2:13" s="106" customFormat="1" ht="20">
      <c r="C166" s="10"/>
      <c r="D166" s="10"/>
      <c r="F166" s="10"/>
      <c r="H166" s="10"/>
      <c r="I166" s="152"/>
      <c r="J166" s="10"/>
      <c r="K166" s="10"/>
      <c r="L166" s="10"/>
      <c r="M166" s="10"/>
    </row>
    <row r="167" spans="2:13">
      <c r="B167" s="126"/>
      <c r="C167" s="10"/>
      <c r="D167" s="127"/>
      <c r="E167" s="128"/>
      <c r="F167" s="129"/>
      <c r="G167" s="129"/>
      <c r="H167" s="129"/>
      <c r="I167" s="110"/>
      <c r="J167" s="10"/>
      <c r="K167" s="130"/>
      <c r="L167" s="129"/>
    </row>
    <row r="168" spans="2:13">
      <c r="B168" s="126"/>
      <c r="C168" s="10"/>
      <c r="D168" s="127"/>
      <c r="E168" s="128"/>
      <c r="F168" s="129"/>
      <c r="G168" s="129"/>
      <c r="H168" s="129"/>
      <c r="I168" s="110"/>
      <c r="J168" s="10"/>
      <c r="K168" s="130"/>
      <c r="L168" s="129"/>
    </row>
    <row r="169" spans="2:13">
      <c r="B169" s="126"/>
      <c r="C169" s="10"/>
      <c r="D169" s="127"/>
      <c r="E169" s="128"/>
      <c r="F169" s="129"/>
      <c r="G169" s="129"/>
      <c r="H169" s="129"/>
      <c r="I169" s="110"/>
      <c r="J169" s="10"/>
      <c r="K169" s="130"/>
      <c r="L169" s="129"/>
    </row>
    <row r="170" spans="2:13">
      <c r="B170" s="126"/>
      <c r="C170" s="10"/>
      <c r="D170" s="127"/>
      <c r="E170" s="128"/>
      <c r="F170" s="129"/>
      <c r="G170" s="129"/>
      <c r="H170" s="129"/>
      <c r="I170" s="110"/>
      <c r="J170" s="10"/>
      <c r="K170" s="130"/>
      <c r="L170" s="129"/>
    </row>
    <row r="171" spans="2:13">
      <c r="B171" s="126"/>
      <c r="C171" s="10"/>
      <c r="D171" s="127"/>
      <c r="E171" s="128"/>
      <c r="F171" s="129"/>
      <c r="G171" s="129"/>
      <c r="H171" s="129"/>
      <c r="I171" s="110"/>
      <c r="J171" s="10"/>
      <c r="K171" s="130"/>
      <c r="L171" s="129"/>
    </row>
    <row r="172" spans="2:13" s="106" customFormat="1" ht="20">
      <c r="C172" s="10" t="s">
        <v>3</v>
      </c>
      <c r="D172" s="10"/>
      <c r="F172" s="10"/>
      <c r="H172" s="10"/>
      <c r="I172" s="10" t="s">
        <v>4</v>
      </c>
      <c r="J172" s="10"/>
      <c r="K172" s="10"/>
      <c r="L172" s="10"/>
      <c r="M172" s="10"/>
    </row>
    <row r="173" spans="2:13" s="106" customFormat="1" ht="20">
      <c r="C173" s="10" t="s">
        <v>178</v>
      </c>
      <c r="D173" s="10"/>
      <c r="F173" s="10"/>
      <c r="H173" s="10"/>
      <c r="I173" s="152" t="s">
        <v>179</v>
      </c>
      <c r="J173" s="10"/>
      <c r="K173" s="10"/>
      <c r="L173" s="10"/>
      <c r="M173" s="10"/>
    </row>
    <row r="174" spans="2:13">
      <c r="B174" s="126"/>
      <c r="C174" s="10"/>
      <c r="D174" s="127"/>
      <c r="E174" s="128"/>
      <c r="F174" s="129"/>
      <c r="G174" s="129"/>
      <c r="H174" s="129"/>
      <c r="I174" s="110"/>
      <c r="J174" s="10"/>
      <c r="K174" s="130"/>
      <c r="L174" s="129"/>
    </row>
    <row r="175" spans="2:13">
      <c r="B175" s="126"/>
      <c r="C175" s="10"/>
      <c r="D175" s="127"/>
      <c r="E175" s="128"/>
      <c r="F175" s="129"/>
      <c r="G175" s="129"/>
      <c r="H175" s="129"/>
      <c r="I175" s="110"/>
      <c r="J175" s="10"/>
      <c r="K175" s="130"/>
      <c r="L175" s="129"/>
    </row>
    <row r="176" spans="2:13" ht="22">
      <c r="B176" s="229" t="s">
        <v>205</v>
      </c>
      <c r="C176" s="230"/>
      <c r="D176" s="230"/>
      <c r="E176" s="230"/>
      <c r="F176" s="230"/>
      <c r="G176" s="230"/>
      <c r="H176" s="230"/>
      <c r="I176" s="230"/>
      <c r="J176" s="230"/>
      <c r="K176" s="230"/>
      <c r="L176" s="230"/>
    </row>
    <row r="177" spans="2:10">
      <c r="C177" s="137" t="s">
        <v>1</v>
      </c>
      <c r="D177" s="126" t="s">
        <v>2</v>
      </c>
      <c r="F177" s="136">
        <f>F130-F178</f>
        <v>0</v>
      </c>
      <c r="G177" s="136"/>
      <c r="H177" s="136"/>
      <c r="I177" s="136">
        <f>I130-I178</f>
        <v>0</v>
      </c>
      <c r="J177" s="136">
        <f>J130-J178</f>
        <v>0</v>
      </c>
    </row>
    <row r="178" spans="2:10">
      <c r="F178" s="134">
        <f>+BS!F12</f>
        <v>6541</v>
      </c>
      <c r="J178" s="199">
        <f>+BS!K12</f>
        <v>2155</v>
      </c>
    </row>
    <row r="179" spans="2:10">
      <c r="B179" s="126"/>
      <c r="C179" s="109"/>
      <c r="F179" s="136"/>
      <c r="J179" s="133"/>
    </row>
    <row r="180" spans="2:10">
      <c r="B180" s="126"/>
      <c r="C180" s="109"/>
      <c r="F180" s="136"/>
      <c r="J180" s="133"/>
    </row>
    <row r="181" spans="2:10">
      <c r="B181" s="126"/>
      <c r="C181" s="109"/>
      <c r="F181" s="136"/>
      <c r="J181" s="133"/>
    </row>
    <row r="182" spans="2:10">
      <c r="B182" s="126"/>
      <c r="C182" s="109"/>
      <c r="F182" s="135"/>
      <c r="J182" s="133"/>
    </row>
    <row r="183" spans="2:10">
      <c r="B183" s="126"/>
      <c r="C183" s="109"/>
      <c r="F183" s="136"/>
      <c r="J183" s="133"/>
    </row>
    <row r="184" spans="2:10">
      <c r="B184" s="126"/>
      <c r="C184" s="109"/>
      <c r="F184" s="136"/>
      <c r="J184" s="133"/>
    </row>
    <row r="185" spans="2:10">
      <c r="B185" s="126"/>
      <c r="C185" s="109"/>
      <c r="F185" s="136"/>
      <c r="J185" s="133"/>
    </row>
    <row r="186" spans="2:10">
      <c r="B186" s="126"/>
      <c r="C186" s="109"/>
      <c r="F186" s="136"/>
      <c r="J186" s="133"/>
    </row>
    <row r="187" spans="2:10">
      <c r="B187" s="126"/>
      <c r="C187" s="109"/>
      <c r="F187" s="136"/>
      <c r="J187" s="133"/>
    </row>
    <row r="188" spans="2:10">
      <c r="B188" s="126"/>
      <c r="C188" s="109"/>
      <c r="F188" s="136"/>
      <c r="J188" s="133"/>
    </row>
    <row r="189" spans="2:10">
      <c r="B189" s="126"/>
      <c r="C189" s="109"/>
      <c r="F189" s="136"/>
      <c r="J189" s="133"/>
    </row>
    <row r="190" spans="2:10">
      <c r="B190" s="126"/>
      <c r="C190" s="138"/>
      <c r="F190" s="136"/>
      <c r="J190" s="133"/>
    </row>
    <row r="191" spans="2:10">
      <c r="B191" s="126"/>
      <c r="C191" s="109"/>
      <c r="F191" s="136"/>
      <c r="J191" s="133"/>
    </row>
    <row r="192" spans="2:10">
      <c r="B192" s="126"/>
      <c r="C192" s="109"/>
      <c r="F192" s="136"/>
      <c r="J192" s="133"/>
    </row>
    <row r="193" spans="2:12">
      <c r="B193" s="126"/>
      <c r="C193" s="109"/>
      <c r="F193" s="136"/>
      <c r="J193" s="133"/>
    </row>
    <row r="194" spans="2:12">
      <c r="B194" s="126"/>
      <c r="C194" s="109"/>
      <c r="F194" s="136"/>
      <c r="J194" s="133"/>
    </row>
    <row r="195" spans="2:12">
      <c r="B195" s="126"/>
      <c r="C195" s="109"/>
      <c r="F195" s="136"/>
      <c r="J195" s="133"/>
    </row>
    <row r="196" spans="2:12">
      <c r="B196" s="126"/>
      <c r="C196" s="109"/>
      <c r="F196" s="136"/>
      <c r="J196" s="133"/>
    </row>
    <row r="197" spans="2:12">
      <c r="B197" s="126"/>
      <c r="C197" s="109"/>
      <c r="F197" s="136"/>
      <c r="J197" s="133"/>
    </row>
    <row r="198" spans="2:12">
      <c r="B198" s="126"/>
      <c r="C198" s="109"/>
      <c r="F198" s="136"/>
      <c r="J198" s="133"/>
    </row>
    <row r="199" spans="2:12">
      <c r="B199" s="126"/>
      <c r="C199" s="109"/>
      <c r="F199" s="136"/>
      <c r="J199" s="133"/>
    </row>
    <row r="200" spans="2:12">
      <c r="B200" s="126"/>
      <c r="C200" s="109"/>
      <c r="F200" s="136"/>
      <c r="J200" s="133"/>
      <c r="L200" s="134"/>
    </row>
    <row r="201" spans="2:12">
      <c r="B201" s="126"/>
      <c r="C201" s="109"/>
      <c r="F201" s="136"/>
      <c r="J201" s="133"/>
    </row>
    <row r="202" spans="2:12">
      <c r="B202" s="126"/>
      <c r="C202" s="109"/>
      <c r="F202" s="136"/>
      <c r="J202" s="133"/>
    </row>
    <row r="203" spans="2:12">
      <c r="B203" s="126"/>
      <c r="C203" s="109"/>
      <c r="F203" s="136"/>
      <c r="J203" s="133"/>
    </row>
    <row r="204" spans="2:12">
      <c r="B204" s="126"/>
      <c r="C204" s="109"/>
      <c r="F204" s="136"/>
      <c r="J204" s="133"/>
    </row>
    <row r="205" spans="2:12">
      <c r="B205" s="126"/>
      <c r="C205" s="109"/>
      <c r="F205" s="136"/>
      <c r="J205" s="133"/>
    </row>
    <row r="206" spans="2:12">
      <c r="B206" s="126"/>
      <c r="C206" s="109"/>
      <c r="F206" s="136"/>
      <c r="J206" s="133"/>
    </row>
    <row r="207" spans="2:12">
      <c r="B207" s="126"/>
      <c r="C207" s="138"/>
      <c r="F207" s="136"/>
      <c r="J207" s="133"/>
    </row>
    <row r="208" spans="2:12">
      <c r="B208" s="126"/>
      <c r="C208" s="109"/>
      <c r="F208" s="136"/>
      <c r="J208" s="133"/>
    </row>
    <row r="209" spans="2:10">
      <c r="B209" s="126"/>
      <c r="C209" s="109"/>
      <c r="F209" s="136"/>
      <c r="J209" s="133"/>
    </row>
    <row r="210" spans="2:10">
      <c r="B210" s="126"/>
      <c r="C210" s="109"/>
      <c r="F210" s="136"/>
      <c r="J210" s="133"/>
    </row>
    <row r="211" spans="2:10">
      <c r="B211" s="126"/>
      <c r="C211" s="109"/>
      <c r="F211" s="136"/>
      <c r="J211" s="133"/>
    </row>
    <row r="213" spans="2:10">
      <c r="F213" s="134"/>
    </row>
    <row r="215" spans="2:10">
      <c r="F215" s="136"/>
    </row>
  </sheetData>
  <mergeCells count="36">
    <mergeCell ref="F53:L53"/>
    <mergeCell ref="F54:H54"/>
    <mergeCell ref="J54:L54"/>
    <mergeCell ref="F55:L55"/>
    <mergeCell ref="J1:L1"/>
    <mergeCell ref="B47:L47"/>
    <mergeCell ref="J48:L48"/>
    <mergeCell ref="B49:L49"/>
    <mergeCell ref="B50:L50"/>
    <mergeCell ref="B51:L51"/>
    <mergeCell ref="J95:L95"/>
    <mergeCell ref="B176:L176"/>
    <mergeCell ref="F101:H101"/>
    <mergeCell ref="J101:L101"/>
    <mergeCell ref="B2:L2"/>
    <mergeCell ref="B3:L3"/>
    <mergeCell ref="B4:L4"/>
    <mergeCell ref="B138:L138"/>
    <mergeCell ref="B97:L97"/>
    <mergeCell ref="B98:L98"/>
    <mergeCell ref="F100:L100"/>
    <mergeCell ref="F6:L6"/>
    <mergeCell ref="F7:H7"/>
    <mergeCell ref="J7:L7"/>
    <mergeCell ref="B94:L94"/>
    <mergeCell ref="F8:L8"/>
    <mergeCell ref="F102:L102"/>
    <mergeCell ref="F146:L146"/>
    <mergeCell ref="B96:L96"/>
    <mergeCell ref="F144:L144"/>
    <mergeCell ref="F145:H145"/>
    <mergeCell ref="J145:L145"/>
    <mergeCell ref="J139:L139"/>
    <mergeCell ref="B140:L140"/>
    <mergeCell ref="B141:L141"/>
    <mergeCell ref="B142:L142"/>
  </mergeCells>
  <pageMargins left="0.59" right="0.31" top="0.17" bottom="0.17" header="0.16" footer="0.17"/>
  <pageSetup paperSize="9" scale="80" fitToHeight="0" orientation="portrait" r:id="rId1"/>
  <rowBreaks count="4" manualBreakCount="4">
    <brk id="47" max="11" man="1"/>
    <brk id="94" max="11" man="1"/>
    <brk id="138" max="11" man="1"/>
    <brk id="17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1D5E-8406-4A8F-9BFA-944258D3D412}">
  <sheetPr>
    <tabColor rgb="FF92D050"/>
    <pageSetUpPr fitToPage="1"/>
  </sheetPr>
  <dimension ref="A1:N44"/>
  <sheetViews>
    <sheetView view="pageBreakPreview" topLeftCell="A4" zoomScaleNormal="130" zoomScaleSheetLayoutView="100" workbookViewId="0">
      <selection activeCell="B15" sqref="B15:B16"/>
    </sheetView>
  </sheetViews>
  <sheetFormatPr defaultRowHeight="20"/>
  <cols>
    <col min="1" max="1" width="3.453125" customWidth="1"/>
    <col min="2" max="2" width="41.90625" style="4" customWidth="1"/>
    <col min="3" max="3" width="7.6328125" style="2" customWidth="1"/>
    <col min="4" max="4" width="1" style="2" customWidth="1"/>
    <col min="5" max="5" width="12.6328125" style="2" customWidth="1"/>
    <col min="6" max="6" width="1" style="2" customWidth="1"/>
    <col min="7" max="7" width="12.6328125" style="2" customWidth="1"/>
    <col min="8" max="8" width="1" style="2" customWidth="1"/>
    <col min="9" max="9" width="12.6328125" style="26" customWidth="1"/>
    <col min="10" max="10" width="1" style="2" customWidth="1"/>
    <col min="11" max="11" width="12.6328125" style="2" customWidth="1"/>
  </cols>
  <sheetData>
    <row r="1" spans="1:11">
      <c r="I1" s="221" t="s">
        <v>181</v>
      </c>
      <c r="J1" s="221"/>
      <c r="K1" s="221"/>
    </row>
    <row r="2" spans="1:11" ht="20.5">
      <c r="B2" s="214" t="s">
        <v>55</v>
      </c>
      <c r="C2" s="214"/>
      <c r="D2" s="214"/>
      <c r="E2" s="214"/>
      <c r="F2" s="214"/>
      <c r="G2" s="214"/>
      <c r="H2" s="214"/>
      <c r="I2" s="214"/>
      <c r="J2" s="214"/>
      <c r="K2" s="214"/>
    </row>
    <row r="3" spans="1:11" ht="20.5">
      <c r="B3" s="224" t="s">
        <v>112</v>
      </c>
      <c r="C3" s="224"/>
      <c r="D3" s="224"/>
      <c r="E3" s="224"/>
      <c r="F3" s="224"/>
      <c r="G3" s="224"/>
      <c r="H3" s="224"/>
      <c r="I3" s="224"/>
      <c r="J3" s="224"/>
      <c r="K3" s="224"/>
    </row>
    <row r="4" spans="1:11" ht="20.5">
      <c r="B4" s="223" t="s">
        <v>209</v>
      </c>
      <c r="C4" s="223"/>
      <c r="D4" s="223"/>
      <c r="E4" s="223"/>
      <c r="F4" s="223"/>
      <c r="G4" s="223"/>
      <c r="H4" s="223"/>
      <c r="I4" s="223"/>
      <c r="J4" s="223"/>
      <c r="K4" s="223"/>
    </row>
    <row r="5" spans="1:11" ht="20.5"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20.5">
      <c r="E6" s="215" t="s">
        <v>52</v>
      </c>
      <c r="F6" s="215"/>
      <c r="G6" s="215"/>
      <c r="H6" s="215"/>
      <c r="I6" s="215"/>
      <c r="J6" s="215"/>
      <c r="K6" s="215"/>
    </row>
    <row r="7" spans="1:11" ht="20.5">
      <c r="B7" s="1"/>
      <c r="E7" s="216" t="s">
        <v>53</v>
      </c>
      <c r="F7" s="216"/>
      <c r="G7" s="216"/>
      <c r="I7" s="215" t="s">
        <v>54</v>
      </c>
      <c r="J7" s="215"/>
      <c r="K7" s="215"/>
    </row>
    <row r="8" spans="1:11" ht="20.5">
      <c r="C8" s="3"/>
      <c r="D8" s="3"/>
      <c r="E8" s="5">
        <v>2022</v>
      </c>
      <c r="F8" s="6"/>
      <c r="G8" s="5">
        <v>2021</v>
      </c>
      <c r="H8" s="3"/>
      <c r="I8" s="7">
        <v>2022</v>
      </c>
      <c r="J8" s="3"/>
      <c r="K8" s="5">
        <v>2021</v>
      </c>
    </row>
    <row r="9" spans="1:11" ht="20.5">
      <c r="A9" s="9" t="s">
        <v>90</v>
      </c>
      <c r="C9" s="10"/>
      <c r="D9" s="10"/>
      <c r="E9" s="70"/>
      <c r="F9" s="70"/>
      <c r="G9" s="70"/>
      <c r="H9" s="10"/>
      <c r="I9" s="71"/>
      <c r="J9" s="70"/>
      <c r="K9" s="70"/>
    </row>
    <row r="10" spans="1:11">
      <c r="B10" s="4" t="s">
        <v>91</v>
      </c>
      <c r="C10" s="10"/>
      <c r="D10" s="10"/>
      <c r="E10" s="142">
        <v>171074</v>
      </c>
      <c r="F10" s="142"/>
      <c r="G10" s="142">
        <v>158094</v>
      </c>
      <c r="H10" s="143"/>
      <c r="I10" s="142">
        <v>124746</v>
      </c>
      <c r="J10" s="142"/>
      <c r="K10" s="142">
        <v>128402</v>
      </c>
    </row>
    <row r="11" spans="1:11" ht="20.5">
      <c r="A11" s="200" t="s">
        <v>189</v>
      </c>
      <c r="C11" s="10"/>
      <c r="D11" s="10"/>
      <c r="E11" s="12"/>
      <c r="F11" s="12"/>
      <c r="G11" s="12"/>
      <c r="H11" s="84"/>
      <c r="I11" s="12"/>
      <c r="J11" s="12"/>
      <c r="K11" s="12"/>
    </row>
    <row r="12" spans="1:11">
      <c r="B12" s="4" t="s">
        <v>92</v>
      </c>
      <c r="C12" s="10"/>
      <c r="D12" s="10"/>
      <c r="E12" s="142">
        <v>2066</v>
      </c>
      <c r="F12" s="142"/>
      <c r="G12" s="142">
        <v>924</v>
      </c>
      <c r="H12" s="143"/>
      <c r="I12" s="144">
        <v>16513</v>
      </c>
      <c r="J12" s="142"/>
      <c r="K12" s="144">
        <v>5623</v>
      </c>
    </row>
    <row r="13" spans="1:11">
      <c r="B13" s="4" t="s">
        <v>190</v>
      </c>
      <c r="C13" s="10"/>
      <c r="D13" s="10"/>
      <c r="E13" s="142">
        <v>10020</v>
      </c>
      <c r="F13" s="142"/>
      <c r="G13" s="12">
        <v>13780</v>
      </c>
      <c r="H13" s="143"/>
      <c r="I13" s="144">
        <v>7891</v>
      </c>
      <c r="J13" s="142"/>
      <c r="K13" s="12">
        <v>8754</v>
      </c>
    </row>
    <row r="14" spans="1:11">
      <c r="B14" s="4" t="s">
        <v>191</v>
      </c>
      <c r="C14" s="10"/>
      <c r="D14" s="10"/>
      <c r="E14" s="142">
        <v>0</v>
      </c>
      <c r="F14" s="142"/>
      <c r="G14" s="12">
        <v>99727</v>
      </c>
      <c r="H14" s="143"/>
      <c r="I14" s="144">
        <v>0</v>
      </c>
      <c r="J14" s="142"/>
      <c r="K14" s="12">
        <v>99727</v>
      </c>
    </row>
    <row r="15" spans="1:11">
      <c r="B15" s="4" t="s">
        <v>210</v>
      </c>
      <c r="C15" s="10"/>
      <c r="D15" s="10"/>
      <c r="E15" s="142">
        <v>26107</v>
      </c>
      <c r="F15" s="142"/>
      <c r="G15" s="12">
        <v>20000</v>
      </c>
      <c r="H15" s="143"/>
      <c r="I15" s="144">
        <v>14958</v>
      </c>
      <c r="J15" s="142"/>
      <c r="K15" s="12">
        <v>12726</v>
      </c>
    </row>
    <row r="16" spans="1:11">
      <c r="B16" s="4" t="s">
        <v>93</v>
      </c>
      <c r="C16" s="10"/>
      <c r="D16" s="10"/>
      <c r="E16" s="142">
        <v>5316</v>
      </c>
      <c r="F16" s="142"/>
      <c r="G16" s="142">
        <v>8821</v>
      </c>
      <c r="H16" s="143"/>
      <c r="I16" s="142">
        <v>3564</v>
      </c>
      <c r="J16" s="145"/>
      <c r="K16" s="146">
        <v>11197</v>
      </c>
    </row>
    <row r="17" spans="1:11" ht="20.5">
      <c r="A17" s="9" t="s">
        <v>94</v>
      </c>
      <c r="C17" s="10"/>
      <c r="D17" s="10"/>
      <c r="E17" s="18">
        <f>SUM(E10:E16)</f>
        <v>214583</v>
      </c>
      <c r="F17" s="144"/>
      <c r="G17" s="18">
        <f>SUM(G10:G16)</f>
        <v>301346</v>
      </c>
      <c r="H17" s="147"/>
      <c r="I17" s="18">
        <f>SUM(I10:I16)</f>
        <v>167672</v>
      </c>
      <c r="J17" s="144"/>
      <c r="K17" s="18">
        <f>SUM(K10:K16)</f>
        <v>266429</v>
      </c>
    </row>
    <row r="18" spans="1:11">
      <c r="C18" s="10"/>
      <c r="D18" s="10"/>
      <c r="E18" s="12"/>
      <c r="F18" s="12"/>
      <c r="G18" s="12"/>
      <c r="H18" s="10"/>
      <c r="I18" s="12"/>
      <c r="J18" s="12"/>
      <c r="K18" s="12"/>
    </row>
    <row r="19" spans="1:11" ht="20.5">
      <c r="A19" s="9" t="s">
        <v>95</v>
      </c>
      <c r="C19" s="10"/>
      <c r="D19" s="10"/>
      <c r="E19" s="12"/>
      <c r="F19" s="12"/>
      <c r="G19" s="12"/>
      <c r="H19" s="10"/>
      <c r="I19" s="12"/>
      <c r="J19" s="12"/>
      <c r="K19" s="12"/>
    </row>
    <row r="20" spans="1:11">
      <c r="B20" s="4" t="s">
        <v>96</v>
      </c>
      <c r="C20" s="10"/>
      <c r="D20" s="10"/>
      <c r="E20" s="72">
        <v>138582</v>
      </c>
      <c r="F20" s="72"/>
      <c r="G20" s="72">
        <v>131349</v>
      </c>
      <c r="H20" s="10"/>
      <c r="I20" s="73">
        <v>113355</v>
      </c>
      <c r="J20" s="72"/>
      <c r="K20" s="72">
        <v>115808</v>
      </c>
    </row>
    <row r="21" spans="1:11">
      <c r="B21" s="4" t="s">
        <v>173</v>
      </c>
      <c r="C21" s="10"/>
      <c r="D21" s="10"/>
      <c r="E21" s="72">
        <v>541</v>
      </c>
      <c r="F21" s="72"/>
      <c r="G21" s="12">
        <v>0</v>
      </c>
      <c r="H21" s="12"/>
      <c r="I21" s="12">
        <v>0</v>
      </c>
      <c r="J21" s="12"/>
      <c r="K21" s="12">
        <v>0</v>
      </c>
    </row>
    <row r="22" spans="1:11">
      <c r="B22" s="4" t="s">
        <v>97</v>
      </c>
      <c r="C22" s="10"/>
      <c r="D22" s="10"/>
      <c r="E22" s="72">
        <v>63672</v>
      </c>
      <c r="F22" s="72"/>
      <c r="G22" s="72">
        <v>68631</v>
      </c>
      <c r="H22" s="10"/>
      <c r="I22" s="73">
        <v>50227</v>
      </c>
      <c r="J22" s="72"/>
      <c r="K22" s="72">
        <v>57459</v>
      </c>
    </row>
    <row r="23" spans="1:11">
      <c r="B23" s="4" t="s">
        <v>174</v>
      </c>
      <c r="C23" s="10"/>
      <c r="D23" s="10"/>
      <c r="E23" s="12">
        <v>673</v>
      </c>
      <c r="F23" s="12"/>
      <c r="G23" s="12">
        <v>0</v>
      </c>
      <c r="H23" s="12"/>
      <c r="I23" s="12">
        <v>673</v>
      </c>
      <c r="J23" s="12"/>
      <c r="K23" s="12">
        <v>0</v>
      </c>
    </row>
    <row r="24" spans="1:11">
      <c r="B24" s="74" t="s">
        <v>98</v>
      </c>
      <c r="C24" s="10"/>
      <c r="D24" s="10"/>
      <c r="E24" s="75">
        <v>4904</v>
      </c>
      <c r="F24" s="72"/>
      <c r="G24" s="12">
        <v>6711</v>
      </c>
      <c r="H24" s="10"/>
      <c r="I24" s="76">
        <v>2938</v>
      </c>
      <c r="J24" s="72"/>
      <c r="K24" s="72">
        <v>5336</v>
      </c>
    </row>
    <row r="25" spans="1:11" ht="20.5">
      <c r="A25" s="9" t="s">
        <v>99</v>
      </c>
      <c r="C25" s="10"/>
      <c r="D25" s="10"/>
      <c r="E25" s="16">
        <f>SUM(E20:E24)</f>
        <v>208372</v>
      </c>
      <c r="F25" s="12"/>
      <c r="G25" s="16">
        <f>SUM(G20:G24)</f>
        <v>206691</v>
      </c>
      <c r="H25" s="12">
        <v>0</v>
      </c>
      <c r="I25" s="16">
        <f>SUM(I20:I24)</f>
        <v>167193</v>
      </c>
      <c r="J25" s="12"/>
      <c r="K25" s="16">
        <f>SUM(K20:K24)</f>
        <v>178603</v>
      </c>
    </row>
    <row r="26" spans="1:11" ht="20.5">
      <c r="B26" s="9"/>
      <c r="C26" s="10"/>
      <c r="D26" s="10"/>
      <c r="E26" s="77"/>
      <c r="F26" s="77"/>
      <c r="G26" s="77"/>
      <c r="H26" s="84"/>
      <c r="I26" s="77"/>
      <c r="J26" s="12"/>
      <c r="K26" s="12"/>
    </row>
    <row r="27" spans="1:11" ht="20.5">
      <c r="A27" s="9" t="s">
        <v>100</v>
      </c>
      <c r="C27" s="10"/>
      <c r="D27" s="10"/>
      <c r="E27" s="72">
        <v>27381</v>
      </c>
      <c r="F27" s="72"/>
      <c r="G27" s="72">
        <v>16739</v>
      </c>
      <c r="H27" s="10"/>
      <c r="I27" s="23">
        <v>0</v>
      </c>
      <c r="J27" s="12"/>
      <c r="K27" s="23">
        <v>0</v>
      </c>
    </row>
    <row r="28" spans="1:11">
      <c r="B28" s="4" t="s">
        <v>101</v>
      </c>
      <c r="C28" s="10"/>
      <c r="D28" s="10"/>
      <c r="E28" s="44">
        <f>E17-E25+E27</f>
        <v>33592</v>
      </c>
      <c r="F28" s="12"/>
      <c r="G28" s="44">
        <f>G17-G25+G27</f>
        <v>111394</v>
      </c>
      <c r="H28" s="72"/>
      <c r="I28" s="44">
        <f>I17-I25</f>
        <v>479</v>
      </c>
      <c r="J28" s="72"/>
      <c r="K28" s="44">
        <f>K17-K25</f>
        <v>87826</v>
      </c>
    </row>
    <row r="29" spans="1:11">
      <c r="B29" s="4" t="s">
        <v>102</v>
      </c>
      <c r="C29" s="10"/>
      <c r="D29" s="10"/>
      <c r="E29" s="23">
        <v>-1399</v>
      </c>
      <c r="F29" s="77"/>
      <c r="G29" s="79">
        <v>-1930</v>
      </c>
      <c r="H29" s="10"/>
      <c r="I29" s="23">
        <v>0</v>
      </c>
      <c r="J29" s="12"/>
      <c r="K29" s="23">
        <v>0</v>
      </c>
    </row>
    <row r="30" spans="1:11" ht="21" thickBot="1">
      <c r="A30" s="9" t="s">
        <v>212</v>
      </c>
      <c r="C30" s="10"/>
      <c r="D30" s="10"/>
      <c r="E30" s="85">
        <f>SUM(E28:E29)</f>
        <v>32193</v>
      </c>
      <c r="F30" s="80"/>
      <c r="G30" s="85">
        <f>SUM(G28:G29)</f>
        <v>109464</v>
      </c>
      <c r="H30" s="78"/>
      <c r="I30" s="85">
        <f>SUM(I28:I29)</f>
        <v>479</v>
      </c>
      <c r="J30" s="11"/>
      <c r="K30" s="85">
        <f>SUM(K28:K29)</f>
        <v>87826</v>
      </c>
    </row>
    <row r="31" spans="1:11" ht="21" thickTop="1">
      <c r="B31" s="9"/>
      <c r="C31" s="10"/>
      <c r="D31" s="10"/>
      <c r="E31" s="80"/>
      <c r="F31" s="80"/>
      <c r="G31" s="80"/>
      <c r="H31" s="78"/>
      <c r="I31" s="80"/>
      <c r="J31" s="11"/>
      <c r="K31" s="81"/>
    </row>
    <row r="32" spans="1:11" ht="20.5">
      <c r="A32" s="9" t="s">
        <v>226</v>
      </c>
      <c r="C32" s="10"/>
      <c r="D32" s="10"/>
      <c r="H32" s="10"/>
      <c r="I32" s="2"/>
      <c r="J32" s="10"/>
    </row>
    <row r="33" spans="2:14">
      <c r="B33" s="4" t="s">
        <v>104</v>
      </c>
      <c r="C33" s="10"/>
      <c r="D33" s="10"/>
      <c r="E33" s="12">
        <v>34662</v>
      </c>
      <c r="F33" s="82"/>
      <c r="G33" s="58">
        <v>109377</v>
      </c>
      <c r="H33" s="83"/>
      <c r="I33" s="12">
        <v>479</v>
      </c>
      <c r="J33" s="84"/>
      <c r="K33" s="58">
        <v>87826</v>
      </c>
    </row>
    <row r="34" spans="2:14">
      <c r="B34" s="4" t="s">
        <v>49</v>
      </c>
      <c r="C34" s="10"/>
      <c r="D34" s="10"/>
      <c r="E34" s="12">
        <v>-2469</v>
      </c>
      <c r="F34" s="12"/>
      <c r="G34" s="12">
        <v>87</v>
      </c>
      <c r="H34" s="84"/>
      <c r="I34" s="12">
        <v>0</v>
      </c>
      <c r="J34" s="12"/>
      <c r="K34" s="12">
        <v>0</v>
      </c>
    </row>
    <row r="35" spans="2:14" ht="20.5" thickBot="1">
      <c r="C35" s="10"/>
      <c r="D35" s="10"/>
      <c r="E35" s="85">
        <f>SUM(E33:E34)</f>
        <v>32193</v>
      </c>
      <c r="F35" s="12"/>
      <c r="G35" s="85">
        <f>SUM(G33:G34)</f>
        <v>109464</v>
      </c>
      <c r="H35" s="83"/>
      <c r="I35" s="85">
        <f>SUM(I33:I34)</f>
        <v>479</v>
      </c>
      <c r="J35" s="84"/>
      <c r="K35" s="85">
        <f>SUM(K33:K34)</f>
        <v>87826</v>
      </c>
    </row>
    <row r="36" spans="2:14" ht="21" thickTop="1">
      <c r="B36" s="9"/>
      <c r="C36" s="10"/>
      <c r="D36" s="10"/>
      <c r="E36" s="86"/>
      <c r="F36" s="86"/>
      <c r="G36" s="86"/>
      <c r="H36" s="10"/>
      <c r="I36" s="86"/>
      <c r="J36" s="87"/>
      <c r="K36" s="86"/>
    </row>
    <row r="37" spans="2:14">
      <c r="B37" s="178" t="s">
        <v>186</v>
      </c>
      <c r="C37" s="10"/>
      <c r="D37" s="10"/>
      <c r="E37" s="86"/>
      <c r="F37" s="86"/>
      <c r="G37" s="86"/>
      <c r="H37" s="10"/>
      <c r="I37" s="86"/>
      <c r="J37" s="87"/>
      <c r="K37" s="86"/>
    </row>
    <row r="38" spans="2:14" ht="20.5">
      <c r="B38" s="9"/>
      <c r="C38" s="10"/>
      <c r="D38" s="10"/>
      <c r="E38" s="86"/>
      <c r="F38" s="86"/>
      <c r="G38" s="86"/>
      <c r="H38" s="10"/>
      <c r="I38" s="86"/>
      <c r="J38" s="87"/>
      <c r="K38" s="86"/>
    </row>
    <row r="39" spans="2:14" ht="20.5">
      <c r="B39" s="9"/>
      <c r="C39" s="10"/>
      <c r="D39" s="10"/>
      <c r="E39" s="86"/>
      <c r="F39" s="86"/>
      <c r="G39" s="86"/>
      <c r="H39" s="10"/>
      <c r="I39" s="86"/>
      <c r="J39" s="87"/>
      <c r="K39" s="86"/>
    </row>
    <row r="40" spans="2:14" ht="20.5">
      <c r="B40" s="9"/>
      <c r="C40" s="10"/>
      <c r="D40" s="10"/>
      <c r="E40" s="86"/>
      <c r="F40" s="86"/>
      <c r="G40" s="86"/>
      <c r="H40" s="10"/>
      <c r="I40" s="86"/>
      <c r="J40" s="87"/>
      <c r="K40" s="86"/>
    </row>
    <row r="41" spans="2:14" s="106" customFormat="1">
      <c r="B41" s="10" t="s">
        <v>3</v>
      </c>
      <c r="D41" s="10"/>
      <c r="E41" s="10"/>
      <c r="G41" s="10"/>
      <c r="H41" s="10" t="s">
        <v>4</v>
      </c>
      <c r="I41" s="10"/>
      <c r="J41" s="10"/>
      <c r="K41" s="10"/>
      <c r="L41" s="10"/>
      <c r="M41" s="10"/>
      <c r="N41" s="10"/>
    </row>
    <row r="42" spans="2:14" s="106" customFormat="1">
      <c r="B42" s="10" t="s">
        <v>178</v>
      </c>
      <c r="D42" s="10"/>
      <c r="E42" s="10"/>
      <c r="G42" s="10"/>
      <c r="H42" s="152" t="s">
        <v>179</v>
      </c>
      <c r="I42" s="10"/>
      <c r="J42" s="10"/>
      <c r="K42" s="10"/>
      <c r="L42" s="10"/>
      <c r="M42" s="10"/>
      <c r="N42" s="10"/>
    </row>
    <row r="43" spans="2:14" s="106" customFormat="1">
      <c r="B43" s="10"/>
      <c r="D43" s="10"/>
      <c r="E43" s="10"/>
      <c r="G43" s="10"/>
      <c r="H43" s="152"/>
      <c r="I43" s="10"/>
      <c r="J43" s="10"/>
      <c r="K43" s="10"/>
      <c r="L43" s="10"/>
      <c r="M43" s="10"/>
      <c r="N43" s="10"/>
    </row>
    <row r="44" spans="2:14">
      <c r="B44" s="220" t="s">
        <v>202</v>
      </c>
      <c r="C44" s="221"/>
      <c r="D44" s="221"/>
      <c r="E44" s="221"/>
      <c r="F44" s="221"/>
      <c r="G44" s="221"/>
      <c r="H44" s="221"/>
      <c r="I44" s="221"/>
      <c r="J44" s="221"/>
      <c r="K44" s="221"/>
    </row>
  </sheetData>
  <mergeCells count="8">
    <mergeCell ref="B44:K44"/>
    <mergeCell ref="I1:K1"/>
    <mergeCell ref="B2:K2"/>
    <mergeCell ref="B3:K3"/>
    <mergeCell ref="B4:K4"/>
    <mergeCell ref="E6:K6"/>
    <mergeCell ref="E7:G7"/>
    <mergeCell ref="I7:K7"/>
  </mergeCells>
  <pageMargins left="0.6" right="0.33" top="0.75" bottom="0.5" header="0.3" footer="0.3"/>
  <pageSetup paperSize="9"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E88B-EB32-4138-902A-C31B7D70D3CD}">
  <sheetPr>
    <tabColor rgb="FF92D050"/>
    <pageSetUpPr fitToPage="1"/>
  </sheetPr>
  <dimension ref="A1:M46"/>
  <sheetViews>
    <sheetView view="pageBreakPreview" topLeftCell="A19" zoomScale="90" zoomScaleNormal="130" zoomScaleSheetLayoutView="90" workbookViewId="0">
      <selection activeCell="B15" sqref="B15:B16"/>
    </sheetView>
  </sheetViews>
  <sheetFormatPr defaultRowHeight="20"/>
  <cols>
    <col min="1" max="1" width="46" style="4" customWidth="1"/>
    <col min="2" max="2" width="7.6328125" style="2" customWidth="1"/>
    <col min="3" max="3" width="1" style="2" customWidth="1"/>
    <col min="4" max="4" width="12.6328125" style="2" customWidth="1"/>
    <col min="5" max="5" width="1" style="2" customWidth="1"/>
    <col min="6" max="6" width="12.6328125" style="2" customWidth="1"/>
    <col min="7" max="7" width="1" style="2" customWidth="1"/>
    <col min="8" max="8" width="12.6328125" style="26" customWidth="1"/>
    <col min="9" max="9" width="1" style="2" customWidth="1"/>
    <col min="10" max="10" width="13.6328125" style="2" customWidth="1"/>
  </cols>
  <sheetData>
    <row r="1" spans="1:10">
      <c r="H1" s="221" t="s">
        <v>181</v>
      </c>
      <c r="I1" s="221"/>
      <c r="J1" s="221"/>
    </row>
    <row r="2" spans="1:10" ht="20.5">
      <c r="A2" s="214" t="s">
        <v>55</v>
      </c>
      <c r="B2" s="214"/>
      <c r="C2" s="214"/>
      <c r="D2" s="214"/>
      <c r="E2" s="214"/>
      <c r="F2" s="214"/>
      <c r="G2" s="214"/>
      <c r="H2" s="214"/>
      <c r="I2" s="214"/>
      <c r="J2" s="214"/>
    </row>
    <row r="3" spans="1:10" ht="20.5">
      <c r="A3" s="224" t="s">
        <v>89</v>
      </c>
      <c r="B3" s="224"/>
      <c r="C3" s="224"/>
      <c r="D3" s="224"/>
      <c r="E3" s="224"/>
      <c r="F3" s="224"/>
      <c r="G3" s="224"/>
      <c r="H3" s="224"/>
      <c r="I3" s="224"/>
      <c r="J3" s="224"/>
    </row>
    <row r="4" spans="1:10" ht="20.5">
      <c r="A4" s="223" t="s">
        <v>209</v>
      </c>
      <c r="B4" s="223"/>
      <c r="C4" s="223"/>
      <c r="D4" s="223"/>
      <c r="E4" s="223"/>
      <c r="F4" s="223"/>
      <c r="G4" s="223"/>
      <c r="H4" s="223"/>
      <c r="I4" s="223"/>
      <c r="J4" s="223"/>
    </row>
    <row r="5" spans="1:10" ht="20.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ht="20.5">
      <c r="A6" s="29"/>
      <c r="B6" s="29"/>
      <c r="C6" s="29"/>
      <c r="D6" s="215" t="s">
        <v>52</v>
      </c>
      <c r="E6" s="215"/>
      <c r="F6" s="215"/>
      <c r="G6" s="215"/>
      <c r="H6" s="215"/>
      <c r="I6" s="215"/>
      <c r="J6" s="215"/>
    </row>
    <row r="7" spans="1:10" ht="20.5">
      <c r="A7" s="29"/>
      <c r="B7" s="29"/>
      <c r="C7" s="29"/>
      <c r="D7" s="216" t="s">
        <v>53</v>
      </c>
      <c r="E7" s="216"/>
      <c r="F7" s="216"/>
      <c r="H7" s="215" t="s">
        <v>54</v>
      </c>
      <c r="I7" s="215"/>
      <c r="J7" s="215"/>
    </row>
    <row r="8" spans="1:10" ht="20.5">
      <c r="A8" s="29"/>
      <c r="B8" s="148" t="s">
        <v>51</v>
      </c>
      <c r="C8" s="29"/>
      <c r="D8" s="5">
        <v>2022</v>
      </c>
      <c r="E8" s="6"/>
      <c r="F8" s="5">
        <v>2021</v>
      </c>
      <c r="G8" s="3"/>
      <c r="H8" s="7">
        <v>2022</v>
      </c>
      <c r="I8" s="3"/>
      <c r="J8" s="5">
        <v>2021</v>
      </c>
    </row>
    <row r="9" spans="1:10" ht="20.5">
      <c r="A9" s="29"/>
      <c r="B9" s="29"/>
      <c r="C9" s="29"/>
      <c r="D9" s="6"/>
      <c r="E9" s="6"/>
      <c r="F9" s="6"/>
      <c r="G9" s="3"/>
      <c r="H9" s="105"/>
      <c r="I9" s="3"/>
      <c r="J9" s="6"/>
    </row>
    <row r="10" spans="1:10" ht="21" thickBot="1">
      <c r="A10" s="9" t="s">
        <v>211</v>
      </c>
      <c r="B10" s="10"/>
      <c r="C10" s="10"/>
      <c r="D10" s="155">
        <v>32193</v>
      </c>
      <c r="E10" s="12"/>
      <c r="F10" s="155">
        <v>109464</v>
      </c>
      <c r="G10" s="10"/>
      <c r="H10" s="155">
        <v>479</v>
      </c>
      <c r="I10" s="12"/>
      <c r="J10" s="155">
        <v>87826</v>
      </c>
    </row>
    <row r="11" spans="1:10" ht="20.5" thickTop="1">
      <c r="A11" s="88"/>
      <c r="B11" s="10"/>
      <c r="C11" s="10"/>
      <c r="D11" s="12"/>
      <c r="E11" s="72"/>
      <c r="F11" s="72"/>
      <c r="G11" s="10"/>
      <c r="H11" s="12"/>
      <c r="I11" s="89"/>
      <c r="J11" s="89"/>
    </row>
    <row r="12" spans="1:10" ht="20.5">
      <c r="A12" s="9" t="s">
        <v>106</v>
      </c>
      <c r="B12" s="10"/>
      <c r="C12" s="10"/>
      <c r="G12" s="10"/>
      <c r="H12" s="2"/>
    </row>
    <row r="13" spans="1:10">
      <c r="A13" s="88" t="s">
        <v>171</v>
      </c>
      <c r="B13" s="10"/>
      <c r="C13" s="10"/>
      <c r="D13" s="12">
        <v>0</v>
      </c>
      <c r="E13" s="72"/>
      <c r="F13" s="72">
        <v>-13</v>
      </c>
      <c r="G13" s="10"/>
      <c r="H13" s="12">
        <v>0</v>
      </c>
      <c r="I13" s="89"/>
      <c r="J13" s="89">
        <v>-13</v>
      </c>
    </row>
    <row r="14" spans="1:10">
      <c r="A14" s="88" t="s">
        <v>172</v>
      </c>
      <c r="B14" s="10">
        <v>19</v>
      </c>
      <c r="C14" s="10"/>
      <c r="D14" s="23">
        <v>0</v>
      </c>
      <c r="E14" s="12"/>
      <c r="F14" s="23">
        <v>86</v>
      </c>
      <c r="G14" s="10"/>
      <c r="H14" s="23">
        <v>0</v>
      </c>
      <c r="I14" s="12"/>
      <c r="J14" s="23">
        <v>86</v>
      </c>
    </row>
    <row r="15" spans="1:10">
      <c r="A15" s="74" t="s">
        <v>107</v>
      </c>
      <c r="B15" s="10"/>
      <c r="C15" s="10"/>
      <c r="D15" s="16">
        <f>SUM(D13:D14)</f>
        <v>0</v>
      </c>
      <c r="E15" s="12"/>
      <c r="F15" s="16">
        <f>SUM(F13:F14)</f>
        <v>73</v>
      </c>
      <c r="G15" s="90"/>
      <c r="H15" s="16">
        <f>SUM(H13:H14)</f>
        <v>0</v>
      </c>
      <c r="I15" s="90"/>
      <c r="J15" s="16">
        <f>SUM(J13:J14)</f>
        <v>73</v>
      </c>
    </row>
    <row r="16" spans="1:10" ht="21" thickBot="1">
      <c r="A16" s="9" t="s">
        <v>85</v>
      </c>
      <c r="B16" s="10"/>
      <c r="C16" s="10"/>
      <c r="D16" s="85">
        <f>+D15+D10</f>
        <v>32193</v>
      </c>
      <c r="E16" s="91"/>
      <c r="F16" s="85">
        <f>+F15+F10</f>
        <v>109537</v>
      </c>
      <c r="G16" s="10"/>
      <c r="H16" s="85">
        <f>+H15+H10</f>
        <v>479</v>
      </c>
      <c r="I16" s="87"/>
      <c r="J16" s="85">
        <f>+J15+J10</f>
        <v>87899</v>
      </c>
    </row>
    <row r="17" spans="1:10" ht="21" thickTop="1">
      <c r="A17" s="9"/>
      <c r="B17" s="10"/>
      <c r="C17" s="10"/>
      <c r="D17" s="12"/>
      <c r="E17" s="91"/>
      <c r="F17" s="12"/>
      <c r="G17" s="10"/>
      <c r="H17" s="12"/>
      <c r="I17" s="87"/>
      <c r="J17" s="12"/>
    </row>
    <row r="18" spans="1:10" ht="20.5">
      <c r="A18" s="9" t="s">
        <v>108</v>
      </c>
      <c r="B18" s="10"/>
      <c r="C18" s="10"/>
      <c r="D18" s="52"/>
      <c r="E18" s="52"/>
      <c r="F18" s="52"/>
      <c r="G18" s="90"/>
      <c r="H18" s="92"/>
      <c r="I18" s="10"/>
    </row>
    <row r="19" spans="1:10">
      <c r="A19" s="4" t="s">
        <v>104</v>
      </c>
      <c r="B19" s="10"/>
      <c r="C19" s="10"/>
      <c r="D19" s="12">
        <v>34662</v>
      </c>
      <c r="E19" s="12"/>
      <c r="F19" s="58">
        <v>109450</v>
      </c>
      <c r="G19" s="83"/>
      <c r="H19" s="12">
        <v>479</v>
      </c>
      <c r="I19" s="84"/>
      <c r="J19" s="58">
        <v>87899</v>
      </c>
    </row>
    <row r="20" spans="1:10">
      <c r="A20" s="4" t="s">
        <v>49</v>
      </c>
      <c r="B20" s="10"/>
      <c r="C20" s="10"/>
      <c r="D20" s="12">
        <f>'PL 9 M'!E34</f>
        <v>-2469</v>
      </c>
      <c r="E20" s="12"/>
      <c r="F20" s="12">
        <v>87</v>
      </c>
      <c r="G20" s="93"/>
      <c r="H20" s="12">
        <v>0</v>
      </c>
      <c r="I20" s="12"/>
      <c r="J20" s="23">
        <v>0</v>
      </c>
    </row>
    <row r="21" spans="1:10" ht="20.5" thickBot="1">
      <c r="B21" s="10"/>
      <c r="C21" s="10"/>
      <c r="D21" s="85">
        <f>SUM(D19:D20)</f>
        <v>32193</v>
      </c>
      <c r="E21" s="12"/>
      <c r="F21" s="85">
        <f>SUM(F19:F20)</f>
        <v>109537</v>
      </c>
      <c r="G21" s="10"/>
      <c r="H21" s="85">
        <f>SUM(H19:H20)</f>
        <v>479</v>
      </c>
      <c r="I21" s="10"/>
      <c r="J21" s="85">
        <f>SUM(J19:J20)</f>
        <v>87899</v>
      </c>
    </row>
    <row r="22" spans="1:10" ht="21" thickTop="1">
      <c r="A22" s="9"/>
      <c r="B22" s="10"/>
      <c r="C22" s="10"/>
      <c r="D22" s="94"/>
      <c r="E22" s="94"/>
      <c r="F22" s="94"/>
      <c r="G22" s="10"/>
      <c r="H22" s="95"/>
      <c r="I22" s="94"/>
      <c r="J22" s="94"/>
    </row>
    <row r="23" spans="1:10" ht="20.5">
      <c r="A23" s="96" t="s">
        <v>109</v>
      </c>
      <c r="D23" s="10"/>
      <c r="E23" s="10"/>
      <c r="F23" s="94"/>
      <c r="G23" s="94"/>
      <c r="H23" s="94"/>
      <c r="I23" s="10"/>
      <c r="J23" s="95"/>
    </row>
    <row r="24" spans="1:10" ht="20.5" thickBot="1">
      <c r="A24" s="97" t="s">
        <v>110</v>
      </c>
      <c r="B24" s="10"/>
      <c r="C24" s="10"/>
      <c r="D24" s="98">
        <v>1.2E-2</v>
      </c>
      <c r="E24" s="99"/>
      <c r="F24" s="100">
        <v>8.1000000000000003E-2</v>
      </c>
      <c r="G24" s="101"/>
      <c r="H24" s="98">
        <f>H16/H25</f>
        <v>2.0674908430442097E-4</v>
      </c>
      <c r="I24" s="99"/>
      <c r="J24" s="98">
        <v>6.5000000000000002E-2</v>
      </c>
    </row>
    <row r="25" spans="1:10" ht="21" thickTop="1" thickBot="1">
      <c r="A25" s="61" t="s">
        <v>111</v>
      </c>
      <c r="B25" s="10"/>
      <c r="D25" s="208">
        <v>2316818</v>
      </c>
      <c r="E25" s="103"/>
      <c r="F25" s="102">
        <v>1354963</v>
      </c>
      <c r="H25" s="208">
        <v>2316818</v>
      </c>
      <c r="J25" s="19">
        <v>1354963</v>
      </c>
    </row>
    <row r="26" spans="1:10" ht="20.5" thickTop="1"/>
    <row r="27" spans="1:10">
      <c r="A27" s="178" t="s">
        <v>186</v>
      </c>
    </row>
    <row r="28" spans="1:10">
      <c r="A28" s="2"/>
    </row>
    <row r="29" spans="1:10">
      <c r="A29" s="2"/>
    </row>
    <row r="30" spans="1:10">
      <c r="A30" s="20"/>
    </row>
    <row r="31" spans="1:10">
      <c r="A31" s="20"/>
    </row>
    <row r="32" spans="1:10">
      <c r="A32" s="20"/>
    </row>
    <row r="33" spans="1:13">
      <c r="A33" s="20"/>
    </row>
    <row r="34" spans="1:13">
      <c r="A34" s="20"/>
    </row>
    <row r="35" spans="1:13">
      <c r="A35" s="20"/>
    </row>
    <row r="36" spans="1:13">
      <c r="A36" s="20"/>
    </row>
    <row r="37" spans="1:13">
      <c r="A37" s="20"/>
    </row>
    <row r="38" spans="1:13">
      <c r="A38" s="20"/>
    </row>
    <row r="39" spans="1:13">
      <c r="A39" s="20"/>
    </row>
    <row r="40" spans="1:13">
      <c r="A40" s="20"/>
    </row>
    <row r="41" spans="1:13">
      <c r="A41" s="20"/>
    </row>
    <row r="42" spans="1:13">
      <c r="A42" s="10" t="s">
        <v>3</v>
      </c>
      <c r="F42" s="10"/>
      <c r="G42" s="10" t="s">
        <v>4</v>
      </c>
      <c r="H42" s="10"/>
    </row>
    <row r="43" spans="1:13">
      <c r="A43" s="10" t="s">
        <v>178</v>
      </c>
      <c r="F43" s="10"/>
      <c r="G43" s="152" t="s">
        <v>179</v>
      </c>
      <c r="H43" s="10"/>
    </row>
    <row r="44" spans="1:13" ht="21.75" customHeight="1">
      <c r="A44" s="20"/>
    </row>
    <row r="45" spans="1:13" s="106" customFormat="1">
      <c r="C45" s="10"/>
      <c r="D45" s="10"/>
      <c r="I45" s="10"/>
      <c r="J45" s="10"/>
      <c r="K45" s="10"/>
      <c r="L45" s="10"/>
      <c r="M45" s="10"/>
    </row>
    <row r="46" spans="1:13">
      <c r="A46" s="220" t="s">
        <v>203</v>
      </c>
      <c r="B46" s="221"/>
      <c r="C46" s="221"/>
      <c r="D46" s="221"/>
      <c r="E46" s="221"/>
      <c r="F46" s="221"/>
      <c r="G46" s="221"/>
      <c r="H46" s="221"/>
      <c r="I46" s="221"/>
      <c r="J46" s="221"/>
    </row>
  </sheetData>
  <mergeCells count="8">
    <mergeCell ref="H1:J1"/>
    <mergeCell ref="A46:J46"/>
    <mergeCell ref="A2:J2"/>
    <mergeCell ref="A3:J3"/>
    <mergeCell ref="A4:J4"/>
    <mergeCell ref="D6:J6"/>
    <mergeCell ref="D7:F7"/>
    <mergeCell ref="H7:J7"/>
  </mergeCells>
  <pageMargins left="0.63" right="0.35" top="0.75" bottom="0.41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BS</vt:lpstr>
      <vt:lpstr>SE Conso</vt:lpstr>
      <vt:lpstr>SE</vt:lpstr>
      <vt:lpstr>PL 12 M</vt:lpstr>
      <vt:lpstr>OCI 12 M</vt:lpstr>
      <vt:lpstr>CF</vt:lpstr>
      <vt:lpstr>PL 9 M</vt:lpstr>
      <vt:lpstr>OCI 9 M</vt:lpstr>
      <vt:lpstr>BS!Print_Area</vt:lpstr>
      <vt:lpstr>CF!Print_Area</vt:lpstr>
      <vt:lpstr>'PL 12 M'!Print_Area</vt:lpstr>
      <vt:lpstr>SE!Print_Area</vt:lpstr>
      <vt:lpstr>'SE Conso'!Print_Area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Pattarin Suksan</dc:creator>
  <cp:lastModifiedBy>Itsaret Umsriwieng</cp:lastModifiedBy>
  <cp:lastPrinted>2023-02-28T10:39:09Z</cp:lastPrinted>
  <dcterms:created xsi:type="dcterms:W3CDTF">2022-02-24T13:40:03Z</dcterms:created>
  <dcterms:modified xsi:type="dcterms:W3CDTF">2023-03-28T04:49:32Z</dcterms:modified>
</cp:coreProperties>
</file>