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\Financail Statement Q2.2023\แก้ไข\ส่ง set\"/>
    </mc:Choice>
  </mc:AlternateContent>
  <xr:revisionPtr revIDLastSave="0" documentId="8_{A3D22D51-D86F-42D1-B572-902BA88789F3}" xr6:coauthVersionLast="47" xr6:coauthVersionMax="47" xr10:uidLastSave="{00000000-0000-0000-0000-000000000000}"/>
  <bookViews>
    <workbookView xWindow="-120" yWindow="-120" windowWidth="29040" windowHeight="15840" xr2:uid="{7678CC59-237E-4A21-9C0E-406B3C6CA3FA}"/>
  </bookViews>
  <sheets>
    <sheet name="BS" sheetId="1" r:id="rId1"/>
    <sheet name="SE Conso" sheetId="2" r:id="rId2"/>
    <sheet name="SE" sheetId="3" r:id="rId3"/>
    <sheet name="PL 3 M" sheetId="9" r:id="rId4"/>
    <sheet name="OCI 3 M" sheetId="10" r:id="rId5"/>
    <sheet name="PL 6 M" sheetId="7" r:id="rId6"/>
    <sheet name="OCI 6 M" sheetId="8" r:id="rId7"/>
    <sheet name="CF" sheetId="5" r:id="rId8"/>
    <sheet name="PL 9 M" sheetId="4" state="hidden" r:id="rId9"/>
    <sheet name="OCI 9 M" sheetId="6" state="hidden" r:id="rId10"/>
  </sheets>
  <externalReferences>
    <externalReference r:id="rId11"/>
  </externalReferences>
  <definedNames>
    <definedName name="_xlnm.Print_Area" localSheetId="0">BS!$A$1:$M$112</definedName>
    <definedName name="_xlnm.Print_Area" localSheetId="7">CF!$A$1:$L$170</definedName>
    <definedName name="_xlnm.Print_Area" localSheetId="4">'OCI 3 M'!$A$1:$K$49</definedName>
    <definedName name="_xlnm.Print_Area" localSheetId="6">'OCI 6 M'!$A$1:$K$49</definedName>
    <definedName name="_xlnm.Print_Area" localSheetId="3">'PL 3 M'!$A$1:$K$48</definedName>
    <definedName name="_xlnm.Print_Area" localSheetId="5">'PL 6 M'!$A$1:$K$52</definedName>
    <definedName name="_xlnm.Print_Area" localSheetId="2">SE!$A$1:$R$30</definedName>
    <definedName name="_xlnm.Print_Area" localSheetId="1">'SE Conso'!$A$1:$T$36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4" i="5" l="1"/>
  <c r="S37" i="9" l="1"/>
  <c r="S35" i="9" s="1"/>
  <c r="W32" i="9"/>
  <c r="W37" i="9" s="1"/>
  <c r="W35" i="9" s="1"/>
  <c r="U30" i="9"/>
  <c r="U32" i="9" s="1"/>
  <c r="U37" i="9" s="1"/>
  <c r="U35" i="9" s="1"/>
  <c r="W27" i="9"/>
  <c r="U27" i="9"/>
  <c r="S27" i="9"/>
  <c r="Q27" i="9"/>
  <c r="W19" i="9"/>
  <c r="U19" i="9"/>
  <c r="S19" i="9"/>
  <c r="Q19" i="9"/>
  <c r="Q30" i="9" s="1"/>
  <c r="Q32" i="9" s="1"/>
  <c r="AJ24" i="3"/>
  <c r="AH24" i="3"/>
  <c r="AF24" i="3"/>
  <c r="AD24" i="3"/>
  <c r="AB24" i="3"/>
  <c r="Z24" i="3"/>
  <c r="X24" i="3"/>
  <c r="AL23" i="3"/>
  <c r="AL20" i="3"/>
  <c r="AH18" i="3"/>
  <c r="AF18" i="3"/>
  <c r="AD18" i="3"/>
  <c r="AB18" i="3"/>
  <c r="Z18" i="3"/>
  <c r="X18" i="3"/>
  <c r="AL17" i="3"/>
  <c r="AL16" i="3"/>
  <c r="AL15" i="3"/>
  <c r="AL14" i="3"/>
  <c r="AK28" i="2"/>
  <c r="AI28" i="2"/>
  <c r="AG28" i="2"/>
  <c r="AE28" i="2"/>
  <c r="AC28" i="2"/>
  <c r="AA28" i="2"/>
  <c r="Y28" i="2"/>
  <c r="AM27" i="2"/>
  <c r="AM28" i="2" s="1"/>
  <c r="AO26" i="2"/>
  <c r="AO25" i="2"/>
  <c r="AO23" i="2"/>
  <c r="AO22" i="2"/>
  <c r="AO21" i="2"/>
  <c r="AM19" i="2"/>
  <c r="AG19" i="2"/>
  <c r="AE19" i="2"/>
  <c r="AC19" i="2"/>
  <c r="AA19" i="2"/>
  <c r="Y19" i="2"/>
  <c r="AO18" i="2"/>
  <c r="AO14" i="2"/>
  <c r="AO13" i="2"/>
  <c r="V2" i="2"/>
  <c r="E39" i="7"/>
  <c r="E31" i="7"/>
  <c r="E21" i="7"/>
  <c r="F108" i="5"/>
  <c r="AO27" i="2" l="1"/>
  <c r="AO28" i="2" s="1"/>
  <c r="AL18" i="3"/>
  <c r="AO19" i="2"/>
  <c r="AL24" i="3"/>
  <c r="E34" i="7"/>
  <c r="F93" i="5" l="1"/>
  <c r="L93" i="5"/>
  <c r="J93" i="5"/>
  <c r="H93" i="5"/>
  <c r="K21" i="10" l="1"/>
  <c r="I21" i="10"/>
  <c r="K16" i="10"/>
  <c r="I16" i="10"/>
  <c r="G16" i="10"/>
  <c r="E16" i="10"/>
  <c r="K27" i="9" l="1"/>
  <c r="I27" i="9"/>
  <c r="G27" i="9"/>
  <c r="E27" i="9"/>
  <c r="K19" i="9"/>
  <c r="K30" i="9" s="1"/>
  <c r="I19" i="9"/>
  <c r="G19" i="9"/>
  <c r="G30" i="9" s="1"/>
  <c r="E19" i="9"/>
  <c r="K32" i="9" l="1"/>
  <c r="I30" i="9"/>
  <c r="I32" i="9" s="1"/>
  <c r="G32" i="9"/>
  <c r="E30" i="9"/>
  <c r="E32" i="9" s="1"/>
  <c r="K49" i="1"/>
  <c r="R19" i="2"/>
  <c r="T21" i="2"/>
  <c r="J19" i="2"/>
  <c r="L108" i="5"/>
  <c r="J108" i="5"/>
  <c r="H108" i="5"/>
  <c r="K21" i="8"/>
  <c r="I21" i="8"/>
  <c r="G21" i="8"/>
  <c r="E21" i="8"/>
  <c r="R27" i="2"/>
  <c r="R28" i="2" s="1"/>
  <c r="F103" i="1" s="1"/>
  <c r="T26" i="2"/>
  <c r="T25" i="2"/>
  <c r="T23" i="2"/>
  <c r="T22" i="2"/>
  <c r="T18" i="2"/>
  <c r="T14" i="2"/>
  <c r="T13" i="2"/>
  <c r="R20" i="3"/>
  <c r="F24" i="3"/>
  <c r="R17" i="3"/>
  <c r="R16" i="3"/>
  <c r="R15" i="3"/>
  <c r="R14" i="3"/>
  <c r="I37" i="9" l="1"/>
  <c r="I35" i="9" s="1"/>
  <c r="I11" i="10"/>
  <c r="I17" i="10" s="1"/>
  <c r="E37" i="9"/>
  <c r="E35" i="9" s="1"/>
  <c r="E11" i="10"/>
  <c r="E17" i="10" s="1"/>
  <c r="K37" i="9"/>
  <c r="K35" i="9" s="1"/>
  <c r="K11" i="10"/>
  <c r="K17" i="10" s="1"/>
  <c r="G37" i="9"/>
  <c r="G35" i="9" s="1"/>
  <c r="G11" i="10"/>
  <c r="G17" i="10" s="1"/>
  <c r="T19" i="2"/>
  <c r="K21" i="7"/>
  <c r="I21" i="7"/>
  <c r="G21" i="7"/>
  <c r="H25" i="10" l="1"/>
  <c r="I25" i="10"/>
  <c r="I22" i="10"/>
  <c r="I20" i="10" s="1"/>
  <c r="E25" i="10"/>
  <c r="E22" i="10"/>
  <c r="E20" i="10" s="1"/>
  <c r="K25" i="10"/>
  <c r="K22" i="10"/>
  <c r="K20" i="10" s="1"/>
  <c r="G25" i="10"/>
  <c r="G22" i="10"/>
  <c r="G20" i="10" s="1"/>
  <c r="K16" i="8" l="1"/>
  <c r="I16" i="8"/>
  <c r="G16" i="8"/>
  <c r="E16" i="8"/>
  <c r="I31" i="7"/>
  <c r="G31" i="7"/>
  <c r="G34" i="7" s="1"/>
  <c r="K90" i="1"/>
  <c r="E36" i="7" l="1"/>
  <c r="G36" i="7"/>
  <c r="K34" i="7"/>
  <c r="K36" i="7" s="1"/>
  <c r="I34" i="7"/>
  <c r="I36" i="7" s="1"/>
  <c r="E35" i="4"/>
  <c r="K41" i="7" l="1"/>
  <c r="K39" i="7" s="1"/>
  <c r="K11" i="8"/>
  <c r="K17" i="8" s="1"/>
  <c r="L11" i="5"/>
  <c r="L35" i="5" s="1"/>
  <c r="I41" i="7"/>
  <c r="I39" i="7" s="1"/>
  <c r="I11" i="8"/>
  <c r="I17" i="8" s="1"/>
  <c r="J11" i="5"/>
  <c r="J35" i="5" s="1"/>
  <c r="J23" i="3"/>
  <c r="R23" i="3" s="1"/>
  <c r="R24" i="3" s="1"/>
  <c r="G39" i="7"/>
  <c r="G11" i="8"/>
  <c r="G17" i="8" s="1"/>
  <c r="H11" i="5"/>
  <c r="H35" i="5" s="1"/>
  <c r="E11" i="8"/>
  <c r="E17" i="8" s="1"/>
  <c r="F11" i="5"/>
  <c r="F35" i="5" s="1"/>
  <c r="F45" i="5" s="1"/>
  <c r="D20" i="6"/>
  <c r="J27" i="2" l="1"/>
  <c r="T27" i="2" s="1"/>
  <c r="T28" i="2" s="1"/>
  <c r="I22" i="8"/>
  <c r="I20" i="8" s="1"/>
  <c r="I25" i="8"/>
  <c r="H25" i="8"/>
  <c r="K25" i="8"/>
  <c r="K22" i="8"/>
  <c r="K20" i="8" s="1"/>
  <c r="G22" i="8"/>
  <c r="G20" i="8" s="1"/>
  <c r="G25" i="8"/>
  <c r="E22" i="8"/>
  <c r="E20" i="8" s="1"/>
  <c r="E25" i="8"/>
  <c r="F28" i="2"/>
  <c r="A2" i="2" l="1"/>
  <c r="J21" i="6" l="1"/>
  <c r="H21" i="6"/>
  <c r="F21" i="6"/>
  <c r="D21" i="6"/>
  <c r="J15" i="6"/>
  <c r="J16" i="6" s="1"/>
  <c r="H15" i="6"/>
  <c r="H16" i="6" s="1"/>
  <c r="H24" i="6" s="1"/>
  <c r="F15" i="6"/>
  <c r="F16" i="6" s="1"/>
  <c r="D15" i="6"/>
  <c r="D16" i="6" s="1"/>
  <c r="F29" i="1"/>
  <c r="G113" i="1"/>
  <c r="I113" i="1"/>
  <c r="J113" i="1"/>
  <c r="L113" i="1"/>
  <c r="K35" i="4"/>
  <c r="I35" i="4"/>
  <c r="G35" i="4"/>
  <c r="K25" i="4"/>
  <c r="I25" i="4"/>
  <c r="G25" i="4"/>
  <c r="E25" i="4"/>
  <c r="K17" i="4"/>
  <c r="I17" i="4"/>
  <c r="G17" i="4"/>
  <c r="E17" i="4"/>
  <c r="P24" i="3"/>
  <c r="N24" i="3"/>
  <c r="L24" i="3"/>
  <c r="J24" i="3"/>
  <c r="K101" i="1" s="1"/>
  <c r="K104" i="1" s="1"/>
  <c r="H24" i="3"/>
  <c r="D24" i="3"/>
  <c r="R18" i="3"/>
  <c r="N18" i="3"/>
  <c r="L18" i="3"/>
  <c r="J18" i="3"/>
  <c r="H18" i="3"/>
  <c r="F18" i="3"/>
  <c r="D18" i="3"/>
  <c r="L28" i="2"/>
  <c r="P28" i="2"/>
  <c r="N28" i="2"/>
  <c r="J28" i="2"/>
  <c r="H28" i="2"/>
  <c r="D28" i="2"/>
  <c r="L19" i="2"/>
  <c r="H19" i="2"/>
  <c r="F19" i="2"/>
  <c r="D19" i="2"/>
  <c r="M104" i="1"/>
  <c r="H104" i="1"/>
  <c r="M90" i="1"/>
  <c r="H90" i="1"/>
  <c r="F90" i="1"/>
  <c r="M80" i="1"/>
  <c r="K80" i="1"/>
  <c r="H80" i="1"/>
  <c r="F80" i="1"/>
  <c r="F49" i="1"/>
  <c r="M49" i="1"/>
  <c r="H49" i="1"/>
  <c r="M29" i="1"/>
  <c r="H29" i="1"/>
  <c r="F101" i="1" l="1"/>
  <c r="F104" i="1" s="1"/>
  <c r="H45" i="5"/>
  <c r="H48" i="5" s="1"/>
  <c r="H110" i="5" s="1"/>
  <c r="L45" i="5"/>
  <c r="L48" i="5" s="1"/>
  <c r="L110" i="5" s="1"/>
  <c r="J45" i="5"/>
  <c r="J48" i="5" s="1"/>
  <c r="J110" i="5" s="1"/>
  <c r="E28" i="4"/>
  <c r="E30" i="4" s="1"/>
  <c r="I28" i="4"/>
  <c r="I30" i="4" s="1"/>
  <c r="K28" i="4"/>
  <c r="K30" i="4" s="1"/>
  <c r="G28" i="4"/>
  <c r="G30" i="4" s="1"/>
  <c r="F91" i="1"/>
  <c r="M50" i="1"/>
  <c r="K91" i="1"/>
  <c r="K105" i="1" s="1"/>
  <c r="M91" i="1"/>
  <c r="M105" i="1" s="1"/>
  <c r="H50" i="1"/>
  <c r="H91" i="1"/>
  <c r="H105" i="1" s="1"/>
  <c r="F50" i="1"/>
  <c r="K29" i="1"/>
  <c r="K50" i="1" s="1"/>
  <c r="F105" i="1" l="1"/>
  <c r="L114" i="5"/>
  <c r="J114" i="5"/>
  <c r="H114" i="5"/>
  <c r="H113" i="1"/>
  <c r="F113" i="1"/>
  <c r="M113" i="1"/>
  <c r="K113" i="1"/>
  <c r="F48" i="5" l="1"/>
  <c r="F110" i="5" l="1"/>
  <c r="F114" i="5" s="1"/>
</calcChain>
</file>

<file path=xl/sharedStrings.xml><?xml version="1.0" encoding="utf-8"?>
<sst xmlns="http://schemas.openxmlformats.org/spreadsheetml/2006/main" count="1040" uniqueCount="293">
  <si>
    <t xml:space="preserve">หมายเหตุ </t>
  </si>
  <si>
    <t>(..............................................................................................)</t>
  </si>
  <si>
    <t xml:space="preserve">          (..............................................................................................)</t>
  </si>
  <si>
    <t>CURRENT  ASSETS</t>
  </si>
  <si>
    <t>Cash  and cash equivalents</t>
  </si>
  <si>
    <t xml:space="preserve">    -   Related parties</t>
  </si>
  <si>
    <t xml:space="preserve">    -   Unrelated parties</t>
  </si>
  <si>
    <t>Current tax assets</t>
  </si>
  <si>
    <t>Other current financial assets</t>
  </si>
  <si>
    <t>Other current assets</t>
  </si>
  <si>
    <t>TOTAL CURRENT ASSETS</t>
  </si>
  <si>
    <t>NON-CURRENT ASSETS</t>
  </si>
  <si>
    <t>Other non-current financial assets</t>
  </si>
  <si>
    <t>Bank deposits with restriction</t>
  </si>
  <si>
    <t>Investment in subsidiaries</t>
  </si>
  <si>
    <t>Investment in associate</t>
  </si>
  <si>
    <t>Investment properties</t>
  </si>
  <si>
    <t>Preperty, plant and equipment - net</t>
  </si>
  <si>
    <t xml:space="preserve">Right of use assets - net </t>
  </si>
  <si>
    <t>Intangible assets - net</t>
  </si>
  <si>
    <t>Goodwill</t>
  </si>
  <si>
    <t>Other non-current assets</t>
  </si>
  <si>
    <t>Defere Tax Asset</t>
  </si>
  <si>
    <t>TOTAL NON-CURRENT ASSETS</t>
  </si>
  <si>
    <t>TOTAL ASSETS</t>
  </si>
  <si>
    <t>LIABILITIES AND SHAREHOLDERS' EQUITY</t>
  </si>
  <si>
    <t>CURRENT LIABILITIES</t>
  </si>
  <si>
    <t>Current portion of lease liabilities</t>
  </si>
  <si>
    <t>Other current liabilities</t>
  </si>
  <si>
    <t>TOTAL CURRENT LIABILITIES</t>
  </si>
  <si>
    <t>NON-CURRENT LIABILITIES</t>
  </si>
  <si>
    <t xml:space="preserve">Lease liabilities - net </t>
  </si>
  <si>
    <t xml:space="preserve">Employee benefit obligation </t>
  </si>
  <si>
    <t>Other non-current liabilities</t>
  </si>
  <si>
    <t>Defer Tax Liabilities</t>
  </si>
  <si>
    <t>TOTAL NON-CURRENT LIABILITIES</t>
  </si>
  <si>
    <t>TOTAL LIABILITIES</t>
  </si>
  <si>
    <t>SHAREHOLDERS' EQUITY</t>
  </si>
  <si>
    <t xml:space="preserve">Share capital </t>
  </si>
  <si>
    <t>Premium (discount) on share capital</t>
  </si>
  <si>
    <t>Retained earnings (Deficits)</t>
  </si>
  <si>
    <t xml:space="preserve">   Deficits</t>
  </si>
  <si>
    <t>Other components of equity</t>
  </si>
  <si>
    <t xml:space="preserve">Non-controlling interests </t>
  </si>
  <si>
    <t>TOTAL  LIABILITIES  AND SHAREHOLDERS’ EQUITY</t>
  </si>
  <si>
    <t>NOTE</t>
  </si>
  <si>
    <t>Thousand Baht</t>
  </si>
  <si>
    <t>Consolidated Financial Statement</t>
  </si>
  <si>
    <t>Separate  Financial Statement</t>
  </si>
  <si>
    <t>BEGISTICS PUBLIC COMPANY LIMITED AND ITS SUBSIDIARIES</t>
  </si>
  <si>
    <t>STATEMENTS OF FINANCIAL POSITION</t>
  </si>
  <si>
    <t>STATEMENTS OF CHANGES IN SHAREHOLDERS' EQUITY</t>
  </si>
  <si>
    <t>Other components of shareholders' equity</t>
  </si>
  <si>
    <t>Gain (loss) from</t>
  </si>
  <si>
    <t>Effects of changes</t>
  </si>
  <si>
    <t>Issued and</t>
  </si>
  <si>
    <t>Premium</t>
  </si>
  <si>
    <t>Retained earnings/ Deficits</t>
  </si>
  <si>
    <t xml:space="preserve">estimate of </t>
  </si>
  <si>
    <t>in fair value of</t>
  </si>
  <si>
    <t>Total  other</t>
  </si>
  <si>
    <t>Total</t>
  </si>
  <si>
    <t>paid - up</t>
  </si>
  <si>
    <t>(Discount) on</t>
  </si>
  <si>
    <t xml:space="preserve">Appropriated </t>
  </si>
  <si>
    <t>actuarial</t>
  </si>
  <si>
    <t xml:space="preserve">available for sale </t>
  </si>
  <si>
    <t xml:space="preserve"> components of </t>
  </si>
  <si>
    <t>Shareholders'</t>
  </si>
  <si>
    <t>share capital</t>
  </si>
  <si>
    <t>Share capital</t>
  </si>
  <si>
    <t>legal reserve</t>
  </si>
  <si>
    <t>Deficits</t>
  </si>
  <si>
    <t>assumptions</t>
  </si>
  <si>
    <t>investments</t>
  </si>
  <si>
    <t>shareholders' equity</t>
  </si>
  <si>
    <t>Equities</t>
  </si>
  <si>
    <t>Transfer to retained earnings (deficits)</t>
  </si>
  <si>
    <t>Total comprehensive income (loss) for the period</t>
  </si>
  <si>
    <t>Ordinary shares increased</t>
  </si>
  <si>
    <t>Acquisition of non-controlling interests from the acquisition of a new subsidiary</t>
  </si>
  <si>
    <t>STATEMENTS  OF COMPREHENSIVE  INCOME</t>
  </si>
  <si>
    <t>REVENUES</t>
  </si>
  <si>
    <t>Revenue from services</t>
  </si>
  <si>
    <t>Interest income</t>
  </si>
  <si>
    <t>Other income</t>
  </si>
  <si>
    <t>Total revenues</t>
  </si>
  <si>
    <t>EXPENSES</t>
  </si>
  <si>
    <t>Cost of services</t>
  </si>
  <si>
    <t>Administrative expenses</t>
  </si>
  <si>
    <t>Financial costs</t>
  </si>
  <si>
    <t>Total expenses</t>
  </si>
  <si>
    <t>Shares of profit of associates</t>
  </si>
  <si>
    <t>Profit (loss) before tax</t>
  </si>
  <si>
    <t>Income tax (expense) income</t>
  </si>
  <si>
    <t>Total income (loss) attributable to :</t>
  </si>
  <si>
    <t>Owners of the parent</t>
  </si>
  <si>
    <t>Net profit (loss) for the year</t>
  </si>
  <si>
    <t>Other comprehensive income (expense)</t>
  </si>
  <si>
    <t>Other comprehensive income (loss) for the period</t>
  </si>
  <si>
    <t>Total comprehensive income (loss) attributable to :</t>
  </si>
  <si>
    <t>BASIC EARNINGS PER SHARE</t>
  </si>
  <si>
    <t xml:space="preserve">     Gain (loss) per share (Baht)</t>
  </si>
  <si>
    <t xml:space="preserve">     Number of weighted average shares (shares)</t>
  </si>
  <si>
    <t>STATEMENTS  OF  INCOME</t>
  </si>
  <si>
    <t>STATEMENTS OF CASH FLOW</t>
  </si>
  <si>
    <t>CASH FLOWS FROM OPERATING ACTIVITIES :</t>
  </si>
  <si>
    <t xml:space="preserve">Net profit (loss) </t>
  </si>
  <si>
    <t>Depreciation and amortisation</t>
  </si>
  <si>
    <t>Amortisation of right of use assets</t>
  </si>
  <si>
    <t>Provision for doubtful accounts (reversal)</t>
  </si>
  <si>
    <t>Provision for employee benefits obligation</t>
  </si>
  <si>
    <t>Unrealized (gain) loss on exchange rate</t>
  </si>
  <si>
    <t>(Gain) on disposal of fixed assets and lease rights of a harbour</t>
  </si>
  <si>
    <t>(Gain) loss on sale of current financial assets</t>
  </si>
  <si>
    <t>Loss from disuse intangible asset</t>
  </si>
  <si>
    <t>Interest expenses</t>
  </si>
  <si>
    <t>Operating gain (loss) before changes in operating assets -</t>
  </si>
  <si>
    <t xml:space="preserve">    and liabilities</t>
  </si>
  <si>
    <t>Operating assets (increase), decrease</t>
  </si>
  <si>
    <t>Other current assets (increase) decrease</t>
  </si>
  <si>
    <t>Other non-current assets (increase) decrease</t>
  </si>
  <si>
    <t>Other current liabilities increase</t>
  </si>
  <si>
    <t>Other non-current liabilities increase (decrease)</t>
  </si>
  <si>
    <t>Cash paid to employee benefits</t>
  </si>
  <si>
    <t>Payment of income tax</t>
  </si>
  <si>
    <t>Cash received from interest</t>
  </si>
  <si>
    <t>Cash paid for acquiring property, plant and equipment</t>
  </si>
  <si>
    <t>Cash paid for interest expense</t>
  </si>
  <si>
    <t>Cash paid for liabilities under lease contracts</t>
  </si>
  <si>
    <t>INCREASE (DECREASE) IN CASH AND CASH EQUIVALENTS - NET</t>
  </si>
  <si>
    <t>Cash and cash equivalents received from purchases of subsidiaries</t>
  </si>
  <si>
    <t>Effect of foreign exchange rates</t>
  </si>
  <si>
    <t>CASH AND CASH EQUIVALENTS, END OF PERIOD</t>
  </si>
  <si>
    <t>Liabilities under lease contract decrease from sale of right of use assets</t>
  </si>
  <si>
    <t>Liabilities under lease contract increase from right of use assets</t>
  </si>
  <si>
    <t>Properties, plant and equipment decrease due to transfer to intangible assets</t>
  </si>
  <si>
    <t>CASHFLOWS  FROM  FINANCING  ACTIVITIES</t>
  </si>
  <si>
    <t>Income tax</t>
  </si>
  <si>
    <t>Impairment loss recognized in profit or loss</t>
  </si>
  <si>
    <t>Share of profits in associates</t>
  </si>
  <si>
    <t>Allowance for asset impairment (reversal)</t>
  </si>
  <si>
    <t>Profit (loss) on valuation of financial assets</t>
  </si>
  <si>
    <t xml:space="preserve">      - defined employee benefits</t>
  </si>
  <si>
    <t>Selling expenses</t>
  </si>
  <si>
    <t>Doubtful debt</t>
  </si>
  <si>
    <t>Changes in interests in subsidiaries</t>
  </si>
  <si>
    <t>Mr. Panya  Boonyapiwat</t>
  </si>
  <si>
    <t>Miss Suttirat  Leeswadtrakul</t>
  </si>
  <si>
    <t xml:space="preserve">          Mr. Panya  Boonyapiwat</t>
  </si>
  <si>
    <t>ASSETS</t>
  </si>
  <si>
    <t>(Unaudied/but Reviewed)</t>
  </si>
  <si>
    <t>Balance as at January 1, 2022</t>
  </si>
  <si>
    <t>The accompanying interim notes to financial statements are an integral part of these interim financial statements.</t>
  </si>
  <si>
    <t>Short-term laons to unrelated parties and interest receivable</t>
  </si>
  <si>
    <t>TOTAL SHAREHOLDERS' EQUITY</t>
  </si>
  <si>
    <t>OTHER INCOME</t>
  </si>
  <si>
    <t xml:space="preserve">Gain on disposal of fixed assets </t>
  </si>
  <si>
    <t>Gain on disposal of lease rights of a harbour</t>
  </si>
  <si>
    <t>Loss from sale of fixed assets</t>
  </si>
  <si>
    <t>Dividend income</t>
  </si>
  <si>
    <t>Operating liabilities increase (decrease)</t>
  </si>
  <si>
    <t>-1-</t>
  </si>
  <si>
    <t>-2-</t>
  </si>
  <si>
    <t>-3-</t>
  </si>
  <si>
    <t>-4-</t>
  </si>
  <si>
    <t>-5-</t>
  </si>
  <si>
    <t>-6-</t>
  </si>
  <si>
    <t>-7-</t>
  </si>
  <si>
    <t>-8-</t>
  </si>
  <si>
    <t xml:space="preserve">Adjustments to reconcile net profit to net cash </t>
  </si>
  <si>
    <t>Right of use assets decrease(increase)</t>
  </si>
  <si>
    <t>FOR  THE NINE - MONTH  PERIOD ENDED SEPTEMBER 30, 2022</t>
  </si>
  <si>
    <t>Gain on exchange rate</t>
  </si>
  <si>
    <t>Net profit (loss) for the Period</t>
  </si>
  <si>
    <t>Net profit (loss) for the period</t>
  </si>
  <si>
    <t>Cash received from capital increase in subsidiary (from non-controlling interests)</t>
  </si>
  <si>
    <t>Long-term loans and accrued interest to other companies</t>
  </si>
  <si>
    <t>Total income Profit (loss) attributable to :</t>
  </si>
  <si>
    <t>December 31, 2022</t>
  </si>
  <si>
    <t>Installment accounts receivable</t>
  </si>
  <si>
    <t>Installment accounts receivable within 1 year</t>
  </si>
  <si>
    <t xml:space="preserve">Accounting error adjustment </t>
  </si>
  <si>
    <t xml:space="preserve">Provision for doubtful accounts </t>
  </si>
  <si>
    <t>STATEMENTS OF FINANCIAL POSITION  (Cont.)</t>
  </si>
  <si>
    <t>Issued and paid-up capital</t>
  </si>
  <si>
    <t>Balance as at January 1, 2023</t>
  </si>
  <si>
    <t>Financial assets measures at fair vaue through profit or loss</t>
  </si>
  <si>
    <t>The accompanying interim notes to financial statements are an integral part of these interim financial statements</t>
  </si>
  <si>
    <t xml:space="preserve">CASH FLOWS FROM INVESTING ACTIVITIES </t>
  </si>
  <si>
    <t>Cash received from short-term loans to subsidiaries</t>
  </si>
  <si>
    <t>Cash paid for short-term loans to subsidiaries</t>
  </si>
  <si>
    <t>Cash paid for Short-term loans to related companies</t>
  </si>
  <si>
    <t>Cash payment increase capital to associates</t>
  </si>
  <si>
    <t>CASH FLOWS FROM OPERATING ACTIVITIES</t>
  </si>
  <si>
    <t xml:space="preserve">NET CASH PROVIDED BY (USED IN) INVESTING ACTIVITIES </t>
  </si>
  <si>
    <t>NET CASH PROVIDED BY (USED IN) OPERATING ACTIVITIES</t>
  </si>
  <si>
    <t>NET CASH PROVIDED BY (USED IN) FINANCING  ACTIVITIES</t>
  </si>
  <si>
    <t>Cash and cash equivalents, beginning of period</t>
  </si>
  <si>
    <t>SUPPLEMENTAL CASH FLOWS INFORMATION</t>
  </si>
  <si>
    <t>(Unaudited/But Reviewed)</t>
  </si>
  <si>
    <t>(Audited)</t>
  </si>
  <si>
    <t>(Unaudited/but Reviewed)</t>
  </si>
  <si>
    <t>( Unaudited/but Reviewed)</t>
  </si>
  <si>
    <t>เงินสดรับจากการขายที่ดิน อาคาร อุปกรณ์ และสินทรัพย์ไม่มีตัวตน</t>
  </si>
  <si>
    <t>Bargain purchase in business unit</t>
  </si>
  <si>
    <t>Amortization of debenture issuance expenses</t>
  </si>
  <si>
    <t>Trade account and other current receivables - net</t>
  </si>
  <si>
    <t>Short term loans and accrued interest to subsidiaries</t>
  </si>
  <si>
    <t>Short-term loans and accrued interest receivables to related companies</t>
  </si>
  <si>
    <t>Long term loans and accrued interest to subsidiaries</t>
  </si>
  <si>
    <t>Trade account and other current payables</t>
  </si>
  <si>
    <t>For the three-month period ended</t>
  </si>
  <si>
    <t>Cash received from property, plant,equipment and intangible assest</t>
  </si>
  <si>
    <t>Other current receivables increased from fixed assets,intangible assets and lease rights of a harbour</t>
  </si>
  <si>
    <t>Trade account and other current payables increase (decrease)</t>
  </si>
  <si>
    <t>Trade account and other current receivables  decrease (increase)</t>
  </si>
  <si>
    <t>Financial liabilities</t>
  </si>
  <si>
    <t>AT JUNE 30, 2023</t>
  </si>
  <si>
    <t>JUNE 30,2023</t>
  </si>
  <si>
    <t>FOR  THE SIX-MONTH PERIOD  ENDED JUNE 30, 2023</t>
  </si>
  <si>
    <t>Balance as at June 30, 2022</t>
  </si>
  <si>
    <t>Balance as at June 30, 2023</t>
  </si>
  <si>
    <t>FOR  THE THREE-MONTH PERIOD  ENDED JUNE 30, 2023</t>
  </si>
  <si>
    <t>June 30,2023</t>
  </si>
  <si>
    <t>June 30,2022</t>
  </si>
  <si>
    <t>JUNE 30,2022</t>
  </si>
  <si>
    <t>For the six-month period ended</t>
  </si>
  <si>
    <t>-9-</t>
  </si>
  <si>
    <t>-10-</t>
  </si>
  <si>
    <t>-11-</t>
  </si>
  <si>
    <t>Factoring receivables</t>
  </si>
  <si>
    <t>Advance payment for the project</t>
  </si>
  <si>
    <t xml:space="preserve">
Project insurance</t>
  </si>
  <si>
    <t>Short-term bank deposits pledged as collateral</t>
  </si>
  <si>
    <t>Short-term loans and accrued interest to other parties</t>
  </si>
  <si>
    <t>Advance payment for investment</t>
  </si>
  <si>
    <t>Long term loans to directors</t>
  </si>
  <si>
    <t>Foreclosed assets</t>
  </si>
  <si>
    <t>share price received in advance</t>
  </si>
  <si>
    <t>The portion of loans from financial institutions is due within one year.</t>
  </si>
  <si>
    <t>short term loan related parties</t>
  </si>
  <si>
    <t>Short-term loans from other parties</t>
  </si>
  <si>
    <t>Long-term loans from financial institutions</t>
  </si>
  <si>
    <t>Long term loan</t>
  </si>
  <si>
    <t>Long-term debentures</t>
  </si>
  <si>
    <t>Registered capital - par value 0.68 baht per share</t>
  </si>
  <si>
    <t>Increase from acquisition of subsidiaries</t>
  </si>
  <si>
    <t>Decrease from sales of subsidiaries</t>
  </si>
  <si>
    <t>Revenue from sales of electricity and construction costs</t>
  </si>
  <si>
    <t>Revenue from selling raw water</t>
  </si>
  <si>
    <t>Cost of selling electricity and cost of construction</t>
  </si>
  <si>
    <t>Cost of selling raw water</t>
  </si>
  <si>
    <t>Gain on sales of investments in subsidiaries</t>
  </si>
  <si>
    <t>Deferred tax liabilities</t>
  </si>
  <si>
    <t>Cash paid for factoring receivables</t>
  </si>
  <si>
    <t>Restricted deposits (increase)</t>
  </si>
  <si>
    <t>Cash paid for capital increase in subsidiaries</t>
  </si>
  <si>
    <t>Short-term loans to subsidiaries</t>
  </si>
  <si>
    <t>Long-term loans to associated companies</t>
  </si>
  <si>
    <t>Long-term loans to other parties</t>
  </si>
  <si>
    <t>Short-term loans to related companies</t>
  </si>
  <si>
    <t>Short-term loans to other parties</t>
  </si>
  <si>
    <t>Cash paid for capital increase in investments in associated companies</t>
  </si>
  <si>
    <t>Cash payment for land deposit</t>
  </si>
  <si>
    <t>Cash paid for the purchase of a right-of-use asset</t>
  </si>
  <si>
    <t>Cash paid for purchase of intangible assets</t>
  </si>
  <si>
    <t>Project insurance</t>
  </si>
  <si>
    <t>Cash received from capital increase</t>
  </si>
  <si>
    <t>Proceeds from short-term loans from the issuance of debentures</t>
  </si>
  <si>
    <t>Expenses for issuing short-term debentures</t>
  </si>
  <si>
    <t>Proceeds from long-term loans from the issuance of debentures</t>
  </si>
  <si>
    <t>Expenses for issuing long-term debentures</t>
  </si>
  <si>
    <t>Cash received for repayment of short-term loans from financial institutions</t>
  </si>
  <si>
    <t>Proceeds from sale of investments in associates</t>
  </si>
  <si>
    <t>Advance payment for project fee</t>
  </si>
  <si>
    <t>Short-term loans from related parties</t>
  </si>
  <si>
    <t>Short-term loans from other businesses</t>
  </si>
  <si>
    <t>Accrued investment cost increased</t>
  </si>
  <si>
    <t>Decreased cash paid for investment purchases</t>
  </si>
  <si>
    <t>Increase in other current receivables</t>
  </si>
  <si>
    <t>Cash received from sales of investments in subsidiaries decreased</t>
  </si>
  <si>
    <t>Decrease in other current receivables</t>
  </si>
  <si>
    <t>Cash received from sales of investments in associated companies increased</t>
  </si>
  <si>
    <t>Common stock 4,549,179 share</t>
  </si>
  <si>
    <t xml:space="preserve">   Issued and paid up capital  3,460,259,199 share</t>
  </si>
  <si>
    <t>Proceeds from sales of investments in subsidiaries</t>
  </si>
  <si>
    <t>Cash receive  from capital increase</t>
  </si>
  <si>
    <t>Cash receive  from debenture</t>
  </si>
  <si>
    <t>Cash paid for the issuance of debenture</t>
  </si>
  <si>
    <t>เงินสดจ่ายเพื่อชำระเงินกู้ยืมระยะสั้นจากสถาบันการเงิน</t>
  </si>
  <si>
    <t>Common stock 27,828,484,933 share</t>
  </si>
  <si>
    <t xml:space="preserve">   Issued and paid up capital  24,221,841,393 shareValue per share 0.68 baht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</si>
</sst>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8" formatCode="&quot;฿&quot;#,##0.00;[Red]\-&quot;฿&quot;#,##0.00"/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;\(#,##0.00\)"/>
    <numFmt numFmtId="167" formatCode="_(* #,##0.00_);_(* \(#,##0.00\);_(* &quot;-&quot;_);_(@_)"/>
    <numFmt numFmtId="168" formatCode="_(* #,##0_);_(* \(#,##0\);_(* &quot;-&quot;??_);_(@_)"/>
    <numFmt numFmtId="169" formatCode="_-* #,##0_-;\-* #,##0_-;_-* &quot;-&quot;??_-;_-@_-"/>
    <numFmt numFmtId="170" formatCode="#,##0\ ;\(#,##0\)"/>
    <numFmt numFmtId="171" formatCode="#,##0.00\ ;\(#,##0.00\)"/>
    <numFmt numFmtId="172" formatCode="#,##0.000\ ;\(#,##0.000\)"/>
    <numFmt numFmtId="173" formatCode="#,##0.0000\ ;\(#,##0.0000\)"/>
    <numFmt numFmtId="174" formatCode="&quot;$&quot;#,##0_);[Red]\(&quot;$&quot;#,##0\)"/>
    <numFmt numFmtId="175" formatCode="#.\ \ "/>
    <numFmt numFmtId="176" formatCode="##.\ \ "/>
    <numFmt numFmtId="177" formatCode="###0_);[Red]\(###0\)"/>
    <numFmt numFmtId="178" formatCode="##0%"/>
    <numFmt numFmtId="179" formatCode="\ว\ \ด\ด\ด\ด\ &quot;ค.ศ.&quot;\ \ค\ค\ค\ค"/>
    <numFmt numFmtId="180" formatCode="&quot;$&quot;#,##0.00000"/>
    <numFmt numFmtId="181" formatCode="0.0%"/>
    <numFmt numFmtId="182" formatCode="&quot;฿&quot;\t#,##0_);[Red]\(&quot;฿&quot;\t#,##0\)"/>
    <numFmt numFmtId="183" formatCode="_-* #,##0_ _F_-;\-* #,##0_ _F_-;_-* &quot;-&quot;_ _F_-;_-@_-"/>
    <numFmt numFmtId="184" formatCode="_-* #,##0.00_ _F_-;\-* #,##0.00_ _F_-;_-* &quot;-&quot;??_ _F_-;_-@_-"/>
    <numFmt numFmtId="185" formatCode="_-* #,##0&quot; F&quot;_-;\-* #,##0&quot; F&quot;_-;_-* &quot;-&quot;&quot; F&quot;_-;_-@_-"/>
    <numFmt numFmtId="186" formatCode="_-* #,##0.00&quot; F&quot;_-;\-* #,##0.00&quot; F&quot;_-;_-* &quot;-&quot;??&quot; F&quot;_-;_-@_-"/>
    <numFmt numFmtId="187" formatCode="#,##0&quot;£&quot;_);[Red]\(#,##0&quot;£&quot;\)"/>
    <numFmt numFmtId="188" formatCode="_-&quot;$&quot;* #,##0.00_-;\-&quot;$&quot;* #,##0.00_-;_-&quot;$&quot;* &quot;-&quot;??_-;_-@_-"/>
    <numFmt numFmtId="189" formatCode="&quot;?&quot;#,##0.00;\-&quot;?&quot;#,##0.00"/>
    <numFmt numFmtId="190" formatCode="_-&quot;?&quot;* #,##0_-;\-&quot;?&quot;* #,##0_-;_-&quot;?&quot;* &quot;-&quot;_-;_-@_-"/>
    <numFmt numFmtId="191" formatCode="&quot;?&quot;#,##0;[Red]\-&quot;?&quot;#,##0"/>
    <numFmt numFmtId="192" formatCode="&quot;?&quot;#,##0.00;[Red]\-&quot;?&quot;#,##0.00"/>
    <numFmt numFmtId="193" formatCode="_-&quot;$&quot;* #,##0_-;\-&quot;$&quot;* #,##0_-;_-&quot;$&quot;* &quot;-&quot;_-;_-@_-"/>
    <numFmt numFmtId="194" formatCode="&quot;\&quot;#,##0.00;[Red]&quot;\&quot;\-#,##0.00"/>
    <numFmt numFmtId="195" formatCode="&quot;\&quot;#,##0;[Red]&quot;\&quot;\-#,##0"/>
    <numFmt numFmtId="196" formatCode="B1d\-mmm\-yy"/>
  </numFmts>
  <fonts count="4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i/>
      <sz val="14"/>
      <name val="Angsana New"/>
      <family val="1"/>
    </font>
    <font>
      <sz val="14"/>
      <color indexed="9"/>
      <name val="Angsana New"/>
      <family val="1"/>
    </font>
    <font>
      <i/>
      <sz val="14"/>
      <color theme="1"/>
      <name val="Angsana New"/>
      <family val="1"/>
    </font>
    <font>
      <sz val="14"/>
      <color theme="0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6"/>
      <name val="CordiaUPC"/>
      <family val="1"/>
    </font>
    <font>
      <sz val="14"/>
      <name val="AngsanaUPC"/>
      <family val="1"/>
      <charset val="222"/>
    </font>
    <font>
      <sz val="10"/>
      <name val="Book Antiqua"/>
      <family val="1"/>
    </font>
    <font>
      <b/>
      <sz val="10"/>
      <name val="Book Antiqua"/>
      <family val="1"/>
    </font>
    <font>
      <sz val="11"/>
      <color indexed="8"/>
      <name val="Calibri"/>
      <family val="2"/>
    </font>
    <font>
      <sz val="14"/>
      <name val="CordiaUPC"/>
      <family val="2"/>
      <charset val="222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b/>
      <sz val="8"/>
      <color indexed="8"/>
      <name val="Helv"/>
      <family val="2"/>
    </font>
    <font>
      <sz val="10"/>
      <name val="MS Sans Serif"/>
      <family val="2"/>
      <charset val="222"/>
    </font>
    <font>
      <sz val="12"/>
      <name val="ทsฒำฉ๚ล้"/>
      <charset val="136"/>
    </font>
    <font>
      <sz val="12"/>
      <name val="นูลมรผ"/>
      <charset val="129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EYInterstate Light"/>
    </font>
    <font>
      <b/>
      <u/>
      <sz val="14"/>
      <name val="Angsana New"/>
      <family val="1"/>
    </font>
    <font>
      <sz val="14"/>
      <color rgb="FF202124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4" fillId="0" borderId="0"/>
    <xf numFmtId="0" fontId="7" fillId="0" borderId="0"/>
    <xf numFmtId="165" fontId="7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5" fillId="0" borderId="0"/>
    <xf numFmtId="43" fontId="17" fillId="0" borderId="8">
      <alignment horizontal="right" vertical="center"/>
    </xf>
    <xf numFmtId="9" fontId="18" fillId="0" borderId="0"/>
    <xf numFmtId="0" fontId="19" fillId="0" borderId="6">
      <alignment horizontal="center"/>
    </xf>
    <xf numFmtId="0" fontId="20" fillId="0" borderId="0"/>
    <xf numFmtId="0" fontId="20" fillId="0" borderId="9" applyFill="0">
      <alignment horizontal="center"/>
      <protection locked="0"/>
    </xf>
    <xf numFmtId="0" fontId="19" fillId="0" borderId="0" applyFill="0">
      <alignment horizontal="center"/>
      <protection locked="0"/>
    </xf>
    <xf numFmtId="0" fontId="19" fillId="2" borderId="0"/>
    <xf numFmtId="0" fontId="19" fillId="0" borderId="0">
      <protection locked="0"/>
    </xf>
    <xf numFmtId="0" fontId="19" fillId="0" borderId="0"/>
    <xf numFmtId="175" fontId="19" fillId="0" borderId="0"/>
    <xf numFmtId="176" fontId="19" fillId="0" borderId="0"/>
    <xf numFmtId="0" fontId="20" fillId="3" borderId="0">
      <alignment horizontal="right"/>
    </xf>
    <xf numFmtId="0" fontId="19" fillId="0" borderId="0"/>
    <xf numFmtId="177" fontId="7" fillId="0" borderId="0" applyFill="0" applyBorder="0" applyAlignment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8" fontId="22" fillId="0" borderId="0" applyFont="0" applyFill="0" applyBorder="0" applyAlignment="0" applyProtection="0"/>
    <xf numFmtId="178" fontId="22" fillId="0" borderId="0"/>
    <xf numFmtId="3" fontId="7" fillId="0" borderId="0" applyFont="0" applyFill="0" applyBorder="0" applyAlignment="0" applyProtection="0"/>
    <xf numFmtId="0" fontId="23" fillId="0" borderId="0" applyNumberFormat="0" applyAlignment="0">
      <alignment horizontal="left"/>
    </xf>
    <xf numFmtId="179" fontId="18" fillId="0" borderId="0" applyFont="0" applyFill="0" applyBorder="0" applyAlignment="0" applyProtection="0"/>
    <xf numFmtId="180" fontId="22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1" fontId="18" fillId="0" borderId="0"/>
    <xf numFmtId="0" fontId="24" fillId="0" borderId="0" applyNumberFormat="0" applyAlignment="0">
      <alignment horizontal="left"/>
    </xf>
    <xf numFmtId="2" fontId="7" fillId="0" borderId="0" applyFont="0" applyFill="0" applyBorder="0" applyAlignment="0" applyProtection="0"/>
    <xf numFmtId="38" fontId="16" fillId="4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2">
      <alignment horizontal="left" vertical="center"/>
    </xf>
    <xf numFmtId="10" fontId="16" fillId="5" borderId="6" applyNumberFormat="0" applyBorder="0" applyAlignment="0" applyProtection="0"/>
    <xf numFmtId="0" fontId="26" fillId="0" borderId="0" applyNumberFormat="0" applyFont="0" applyFill="0" applyBorder="0" applyProtection="0">
      <alignment horizontal="left" vertical="center"/>
    </xf>
    <xf numFmtId="182" fontId="22" fillId="0" borderId="0" applyFont="0" applyFill="0" applyBorder="0" applyAlignment="0" applyProtection="0"/>
    <xf numFmtId="183" fontId="27" fillId="0" borderId="0" applyFont="0" applyFill="0" applyBorder="0" applyAlignment="0" applyProtection="0"/>
    <xf numFmtId="184" fontId="27" fillId="0" borderId="0" applyFont="0" applyFill="0" applyBorder="0" applyAlignment="0" applyProtection="0"/>
    <xf numFmtId="185" fontId="27" fillId="0" borderId="0" applyFont="0" applyFill="0" applyBorder="0" applyAlignment="0" applyProtection="0"/>
    <xf numFmtId="186" fontId="27" fillId="0" borderId="0" applyFont="0" applyFill="0" applyBorder="0" applyAlignment="0" applyProtection="0"/>
    <xf numFmtId="37" fontId="28" fillId="0" borderId="0"/>
    <xf numFmtId="0" fontId="29" fillId="0" borderId="0"/>
    <xf numFmtId="0" fontId="7" fillId="0" borderId="0"/>
    <xf numFmtId="0" fontId="7" fillId="0" borderId="0"/>
    <xf numFmtId="0" fontId="21" fillId="0" borderId="0"/>
    <xf numFmtId="0" fontId="22" fillId="0" borderId="0"/>
    <xf numFmtId="0" fontId="7" fillId="0" borderId="0"/>
    <xf numFmtId="10" fontId="7" fillId="0" borderId="0" applyFont="0" applyFill="0" applyBorder="0" applyAlignment="0" applyProtection="0"/>
    <xf numFmtId="1" fontId="7" fillId="0" borderId="7" applyNumberFormat="0" applyFill="0" applyAlignment="0" applyProtection="0">
      <alignment horizontal="center" vertical="center"/>
    </xf>
    <xf numFmtId="187" fontId="7" fillId="0" borderId="0" applyNumberFormat="0" applyFill="0" applyBorder="0" applyAlignment="0" applyProtection="0">
      <alignment horizontal="left"/>
    </xf>
    <xf numFmtId="0" fontId="7" fillId="0" borderId="0"/>
    <xf numFmtId="41" fontId="7" fillId="0" borderId="0" applyFont="0" applyFill="0" applyBorder="0" applyAlignment="0" applyProtection="0"/>
    <xf numFmtId="40" fontId="30" fillId="0" borderId="0" applyBorder="0">
      <alignment horizontal="right"/>
    </xf>
    <xf numFmtId="174" fontId="31" fillId="0" borderId="0" applyFont="0" applyFill="0" applyBorder="0" applyAlignment="0" applyProtection="0"/>
    <xf numFmtId="0" fontId="27" fillId="0" borderId="0" applyNumberFormat="0" applyFont="0" applyFill="0" applyBorder="0" applyProtection="0">
      <alignment horizontal="center" vertical="center" wrapText="1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8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7" fillId="0" borderId="0" applyFont="0" applyFill="0" applyBorder="0" applyAlignment="0" applyProtection="0"/>
    <xf numFmtId="189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191" fontId="18" fillId="0" borderId="0" applyFont="0" applyFill="0" applyBorder="0" applyAlignment="0" applyProtection="0"/>
    <xf numFmtId="192" fontId="18" fillId="0" borderId="0" applyFont="0" applyFill="0" applyBorder="0" applyAlignment="0" applyProtection="0"/>
    <xf numFmtId="0" fontId="33" fillId="0" borderId="0"/>
    <xf numFmtId="0" fontId="34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0" fontId="35" fillId="0" borderId="0" applyFont="0" applyFill="0" applyBorder="0" applyAlignment="0" applyProtection="0"/>
    <xf numFmtId="38" fontId="35" fillId="0" borderId="0" applyFont="0" applyFill="0" applyBorder="0" applyAlignment="0" applyProtection="0"/>
    <xf numFmtId="0" fontId="36" fillId="0" borderId="0"/>
    <xf numFmtId="193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94" fontId="35" fillId="0" borderId="0" applyFont="0" applyFill="0" applyBorder="0" applyAlignment="0" applyProtection="0"/>
    <xf numFmtId="195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7" fillId="0" borderId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36">
    <xf numFmtId="0" fontId="0" fillId="0" borderId="0" xfId="0"/>
    <xf numFmtId="0" fontId="3" fillId="0" borderId="0" xfId="2" applyFont="1"/>
    <xf numFmtId="0" fontId="4" fillId="0" borderId="0" xfId="2" applyFont="1"/>
    <xf numFmtId="0" fontId="3" fillId="0" borderId="0" xfId="2" applyFont="1" applyAlignment="1">
      <alignment horizontal="center"/>
    </xf>
    <xf numFmtId="49" fontId="4" fillId="0" borderId="0" xfId="2" applyNumberFormat="1" applyFont="1"/>
    <xf numFmtId="0" fontId="3" fillId="0" borderId="1" xfId="2" quotePrefix="1" applyFont="1" applyBorder="1" applyAlignment="1">
      <alignment horizontal="center"/>
    </xf>
    <xf numFmtId="0" fontId="3" fillId="0" borderId="0" xfId="2" quotePrefix="1" applyFont="1" applyAlignment="1">
      <alignment horizontal="center"/>
    </xf>
    <xf numFmtId="0" fontId="5" fillId="0" borderId="1" xfId="2" quotePrefix="1" applyFont="1" applyBorder="1" applyAlignment="1">
      <alignment horizontal="center"/>
    </xf>
    <xf numFmtId="166" fontId="4" fillId="0" borderId="0" xfId="1" applyNumberFormat="1" applyFont="1" applyFill="1" applyBorder="1" applyAlignment="1">
      <alignment horizontal="center" vertical="top" wrapText="1"/>
    </xf>
    <xf numFmtId="49" fontId="3" fillId="0" borderId="0" xfId="2" applyNumberFormat="1" applyFont="1"/>
    <xf numFmtId="0" fontId="4" fillId="0" borderId="0" xfId="2" applyFont="1" applyAlignment="1">
      <alignment horizontal="center"/>
    </xf>
    <xf numFmtId="164" fontId="4" fillId="0" borderId="0" xfId="2" applyNumberFormat="1" applyFont="1"/>
    <xf numFmtId="164" fontId="4" fillId="0" borderId="0" xfId="2" applyNumberFormat="1" applyFont="1" applyAlignment="1">
      <alignment horizontal="right"/>
    </xf>
    <xf numFmtId="164" fontId="6" fillId="0" borderId="0" xfId="3" applyNumberFormat="1" applyFont="1" applyFill="1" applyBorder="1" applyAlignment="1">
      <alignment horizontal="center"/>
    </xf>
    <xf numFmtId="168" fontId="6" fillId="0" borderId="0" xfId="3" applyNumberFormat="1" applyFont="1" applyFill="1" applyBorder="1" applyAlignment="1">
      <alignment horizontal="center"/>
    </xf>
    <xf numFmtId="168" fontId="4" fillId="0" borderId="0" xfId="3" applyNumberFormat="1" applyFont="1" applyFill="1" applyBorder="1" applyAlignment="1">
      <alignment horizontal="center"/>
    </xf>
    <xf numFmtId="164" fontId="4" fillId="0" borderId="2" xfId="2" applyNumberFormat="1" applyFont="1" applyBorder="1" applyAlignment="1">
      <alignment horizontal="right"/>
    </xf>
    <xf numFmtId="165" fontId="4" fillId="0" borderId="0" xfId="3" applyFont="1" applyFill="1" applyAlignment="1">
      <alignment horizontal="center"/>
    </xf>
    <xf numFmtId="169" fontId="4" fillId="0" borderId="2" xfId="1" applyNumberFormat="1" applyFont="1" applyBorder="1" applyAlignment="1">
      <alignment horizontal="right"/>
    </xf>
    <xf numFmtId="168" fontId="4" fillId="0" borderId="4" xfId="3" applyNumberFormat="1" applyFont="1" applyFill="1" applyBorder="1" applyAlignment="1">
      <alignment horizontal="right"/>
    </xf>
    <xf numFmtId="49" fontId="8" fillId="0" borderId="0" xfId="2" applyNumberFormat="1" applyFont="1"/>
    <xf numFmtId="168" fontId="6" fillId="0" borderId="0" xfId="3" applyNumberFormat="1" applyFont="1" applyFill="1" applyAlignment="1"/>
    <xf numFmtId="164" fontId="4" fillId="0" borderId="1" xfId="2" applyNumberFormat="1" applyFont="1" applyBorder="1" applyAlignment="1">
      <alignment horizontal="right"/>
    </xf>
    <xf numFmtId="165" fontId="4" fillId="0" borderId="0" xfId="3" applyFont="1" applyFill="1" applyBorder="1" applyAlignment="1">
      <alignment horizontal="right"/>
    </xf>
    <xf numFmtId="165" fontId="11" fillId="0" borderId="0" xfId="3" applyFont="1" applyFill="1" applyAlignment="1"/>
    <xf numFmtId="0" fontId="6" fillId="0" borderId="0" xfId="2" applyFont="1"/>
    <xf numFmtId="0" fontId="8" fillId="0" borderId="0" xfId="2" applyFont="1" applyAlignment="1">
      <alignment horizontal="center"/>
    </xf>
    <xf numFmtId="49" fontId="3" fillId="0" borderId="0" xfId="2" applyNumberFormat="1" applyFont="1" applyAlignment="1">
      <alignment horizontal="right"/>
    </xf>
    <xf numFmtId="49" fontId="12" fillId="0" borderId="0" xfId="2" applyNumberFormat="1" applyFont="1" applyAlignment="1">
      <alignment horizontal="center"/>
    </xf>
    <xf numFmtId="49" fontId="12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/>
    </xf>
    <xf numFmtId="165" fontId="4" fillId="0" borderId="0" xfId="3" applyFont="1" applyFill="1"/>
    <xf numFmtId="49" fontId="4" fillId="0" borderId="0" xfId="2" applyNumberFormat="1" applyFont="1" applyAlignment="1">
      <alignment vertical="top"/>
    </xf>
    <xf numFmtId="0" fontId="4" fillId="0" borderId="0" xfId="2" applyFont="1" applyAlignment="1">
      <alignment horizontal="center" vertical="top"/>
    </xf>
    <xf numFmtId="0" fontId="3" fillId="0" borderId="0" xfId="2" applyFont="1" applyAlignment="1">
      <alignment vertical="top"/>
    </xf>
    <xf numFmtId="165" fontId="4" fillId="0" borderId="0" xfId="3" applyFont="1" applyFill="1" applyAlignment="1"/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/>
    </xf>
    <xf numFmtId="168" fontId="4" fillId="0" borderId="3" xfId="3" applyNumberFormat="1" applyFont="1" applyFill="1" applyBorder="1" applyAlignment="1">
      <alignment horizontal="right"/>
    </xf>
    <xf numFmtId="164" fontId="4" fillId="0" borderId="3" xfId="2" applyNumberFormat="1" applyFont="1" applyBorder="1" applyAlignment="1">
      <alignment horizontal="right"/>
    </xf>
    <xf numFmtId="168" fontId="4" fillId="0" borderId="0" xfId="3" applyNumberFormat="1" applyFont="1" applyFill="1" applyBorder="1" applyAlignment="1">
      <alignment horizontal="right" vertical="center"/>
    </xf>
    <xf numFmtId="168" fontId="4" fillId="0" borderId="0" xfId="3" applyNumberFormat="1" applyFont="1" applyFill="1" applyBorder="1" applyAlignment="1">
      <alignment horizontal="right"/>
    </xf>
    <xf numFmtId="43" fontId="4" fillId="0" borderId="0" xfId="2" applyNumberFormat="1" applyFont="1"/>
    <xf numFmtId="168" fontId="4" fillId="0" borderId="5" xfId="3" applyNumberFormat="1" applyFont="1" applyFill="1" applyBorder="1" applyAlignment="1">
      <alignment horizontal="right"/>
    </xf>
    <xf numFmtId="165" fontId="4" fillId="0" borderId="0" xfId="2" applyNumberFormat="1" applyFont="1"/>
    <xf numFmtId="0" fontId="8" fillId="0" borderId="0" xfId="2" applyFont="1"/>
    <xf numFmtId="168" fontId="4" fillId="0" borderId="0" xfId="2" applyNumberFormat="1" applyFont="1"/>
    <xf numFmtId="43" fontId="4" fillId="0" borderId="0" xfId="1" applyFont="1" applyFill="1"/>
    <xf numFmtId="0" fontId="3" fillId="0" borderId="0" xfId="2" applyFont="1" applyAlignment="1">
      <alignment horizontal="center" vertical="center" wrapText="1"/>
    </xf>
    <xf numFmtId="49" fontId="4" fillId="0" borderId="0" xfId="0" applyNumberFormat="1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168" fontId="4" fillId="0" borderId="0" xfId="0" applyNumberFormat="1" applyFont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vertical="top" wrapText="1"/>
    </xf>
    <xf numFmtId="164" fontId="4" fillId="0" borderId="5" xfId="0" applyNumberFormat="1" applyFont="1" applyBorder="1" applyAlignment="1">
      <alignment horizontal="right"/>
    </xf>
    <xf numFmtId="168" fontId="4" fillId="0" borderId="0" xfId="3" applyNumberFormat="1" applyFont="1" applyFill="1"/>
    <xf numFmtId="165" fontId="4" fillId="0" borderId="0" xfId="3" applyFont="1" applyFill="1" applyAlignment="1">
      <alignment horizontal="right"/>
    </xf>
    <xf numFmtId="168" fontId="4" fillId="0" borderId="5" xfId="3" applyNumberFormat="1" applyFont="1" applyFill="1" applyBorder="1" applyAlignment="1">
      <alignment horizontal="center"/>
    </xf>
    <xf numFmtId="0" fontId="4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168" fontId="4" fillId="0" borderId="0" xfId="4" applyNumberFormat="1" applyFont="1" applyFill="1" applyAlignment="1">
      <alignment horizontal="right"/>
    </xf>
    <xf numFmtId="168" fontId="6" fillId="0" borderId="0" xfId="4" applyNumberFormat="1" applyFont="1" applyFill="1" applyAlignment="1">
      <alignment horizontal="right"/>
    </xf>
    <xf numFmtId="49" fontId="13" fillId="0" borderId="0" xfId="2" applyNumberFormat="1" applyFont="1"/>
    <xf numFmtId="168" fontId="4" fillId="0" borderId="0" xfId="4" quotePrefix="1" applyNumberFormat="1" applyFont="1" applyFill="1" applyBorder="1" applyAlignment="1">
      <alignment horizontal="center"/>
    </xf>
    <xf numFmtId="168" fontId="6" fillId="0" borderId="0" xfId="4" quotePrefix="1" applyNumberFormat="1" applyFont="1" applyFill="1" applyBorder="1" applyAlignment="1">
      <alignment horizontal="center"/>
    </xf>
    <xf numFmtId="168" fontId="4" fillId="0" borderId="0" xfId="4" applyNumberFormat="1" applyFont="1" applyFill="1" applyBorder="1" applyAlignment="1">
      <alignment horizontal="right"/>
    </xf>
    <xf numFmtId="165" fontId="4" fillId="0" borderId="0" xfId="4" applyFont="1" applyFill="1" applyAlignment="1">
      <alignment horizontal="center"/>
    </xf>
    <xf numFmtId="164" fontId="4" fillId="0" borderId="1" xfId="0" applyNumberFormat="1" applyFont="1" applyBorder="1" applyAlignment="1">
      <alignment horizontal="right"/>
    </xf>
    <xf numFmtId="168" fontId="6" fillId="0" borderId="0" xfId="4" applyNumberFormat="1" applyFont="1" applyFill="1" applyAlignment="1"/>
    <xf numFmtId="168" fontId="4" fillId="0" borderId="0" xfId="4" applyNumberFormat="1" applyFont="1" applyFill="1" applyAlignment="1"/>
    <xf numFmtId="168" fontId="4" fillId="0" borderId="0" xfId="4" applyNumberFormat="1" applyFont="1" applyFill="1" applyBorder="1" applyAlignment="1"/>
    <xf numFmtId="168" fontId="4" fillId="0" borderId="0" xfId="4" applyNumberFormat="1" applyFont="1" applyFill="1" applyBorder="1" applyAlignment="1">
      <alignment horizontal="center"/>
    </xf>
    <xf numFmtId="165" fontId="4" fillId="0" borderId="0" xfId="4" applyFont="1" applyFill="1" applyBorder="1" applyAlignment="1">
      <alignment horizontal="center"/>
    </xf>
    <xf numFmtId="164" fontId="4" fillId="0" borderId="5" xfId="2" applyNumberFormat="1" applyFont="1" applyBorder="1" applyAlignment="1">
      <alignment horizontal="right"/>
    </xf>
    <xf numFmtId="168" fontId="4" fillId="0" borderId="0" xfId="4" applyNumberFormat="1" applyFont="1" applyFill="1" applyBorder="1" applyAlignment="1">
      <alignment horizontal="right" vertical="center"/>
    </xf>
    <xf numFmtId="170" fontId="4" fillId="0" borderId="0" xfId="2" applyNumberFormat="1" applyFont="1" applyAlignment="1">
      <alignment horizontal="right"/>
    </xf>
    <xf numFmtId="49" fontId="13" fillId="0" borderId="0" xfId="2" quotePrefix="1" applyNumberFormat="1" applyFont="1"/>
    <xf numFmtId="164" fontId="4" fillId="0" borderId="0" xfId="2" applyNumberFormat="1" applyFont="1" applyAlignment="1">
      <alignment horizontal="center"/>
    </xf>
    <xf numFmtId="168" fontId="4" fillId="0" borderId="0" xfId="2" applyNumberFormat="1" applyFont="1" applyAlignment="1">
      <alignment horizontal="center"/>
    </xf>
    <xf numFmtId="168" fontId="6" fillId="0" borderId="0" xfId="4" applyNumberFormat="1" applyFont="1" applyFill="1" applyBorder="1" applyAlignment="1">
      <alignment horizontal="right" vertical="center"/>
    </xf>
    <xf numFmtId="168" fontId="6" fillId="0" borderId="0" xfId="2" applyNumberFormat="1" applyFont="1"/>
    <xf numFmtId="165" fontId="4" fillId="0" borderId="0" xfId="4" applyFont="1" applyFill="1" applyAlignment="1"/>
    <xf numFmtId="171" fontId="4" fillId="0" borderId="0" xfId="2" applyNumberFormat="1" applyFont="1" applyAlignment="1">
      <alignment horizontal="right"/>
    </xf>
    <xf numFmtId="171" fontId="6" fillId="0" borderId="0" xfId="2" applyNumberFormat="1" applyFont="1" applyAlignment="1">
      <alignment horizontal="right"/>
    </xf>
    <xf numFmtId="0" fontId="3" fillId="0" borderId="0" xfId="0" applyFont="1"/>
    <xf numFmtId="166" fontId="4" fillId="0" borderId="0" xfId="0" applyNumberFormat="1" applyFont="1"/>
    <xf numFmtId="172" fontId="4" fillId="0" borderId="4" xfId="2" applyNumberFormat="1" applyFont="1" applyBorder="1" applyAlignment="1">
      <alignment horizontal="right"/>
    </xf>
    <xf numFmtId="173" fontId="4" fillId="0" borderId="0" xfId="2" applyNumberFormat="1" applyFont="1" applyAlignment="1">
      <alignment horizontal="right"/>
    </xf>
    <xf numFmtId="172" fontId="4" fillId="0" borderId="4" xfId="0" applyNumberFormat="1" applyFont="1" applyBorder="1" applyAlignment="1">
      <alignment horizontal="right"/>
    </xf>
    <xf numFmtId="173" fontId="4" fillId="0" borderId="0" xfId="2" applyNumberFormat="1" applyFont="1" applyAlignment="1">
      <alignment horizontal="center"/>
    </xf>
    <xf numFmtId="168" fontId="6" fillId="0" borderId="4" xfId="4" applyNumberFormat="1" applyFont="1" applyFill="1" applyBorder="1" applyAlignment="1">
      <alignment horizontal="right"/>
    </xf>
    <xf numFmtId="168" fontId="6" fillId="0" borderId="0" xfId="4" applyNumberFormat="1" applyFont="1" applyFill="1" applyBorder="1" applyAlignment="1">
      <alignment horizontal="right"/>
    </xf>
    <xf numFmtId="49" fontId="3" fillId="0" borderId="0" xfId="0" applyNumberFormat="1" applyFont="1"/>
    <xf numFmtId="0" fontId="5" fillId="0" borderId="0" xfId="2" quotePrefix="1" applyFont="1" applyAlignment="1">
      <alignment horizontal="center"/>
    </xf>
    <xf numFmtId="0" fontId="6" fillId="0" borderId="0" xfId="0" applyFont="1"/>
    <xf numFmtId="49" fontId="3" fillId="0" borderId="0" xfId="2" applyNumberFormat="1" applyFont="1" applyAlignment="1">
      <alignment vertical="top"/>
    </xf>
    <xf numFmtId="49" fontId="3" fillId="0" borderId="0" xfId="2" applyNumberFormat="1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169" fontId="4" fillId="0" borderId="0" xfId="1" applyNumberFormat="1" applyFont="1" applyFill="1" applyAlignment="1">
      <alignment horizontal="right"/>
    </xf>
    <xf numFmtId="169" fontId="4" fillId="0" borderId="0" xfId="1" applyNumberFormat="1" applyFont="1" applyAlignment="1">
      <alignment horizontal="center"/>
    </xf>
    <xf numFmtId="169" fontId="4" fillId="0" borderId="0" xfId="1" applyNumberFormat="1" applyFont="1" applyAlignment="1">
      <alignment horizontal="right"/>
    </xf>
    <xf numFmtId="169" fontId="4" fillId="0" borderId="0" xfId="1" applyNumberFormat="1" applyFont="1" applyFill="1" applyBorder="1" applyAlignment="1">
      <alignment horizontal="right"/>
    </xf>
    <xf numFmtId="169" fontId="4" fillId="0" borderId="1" xfId="1" applyNumberFormat="1" applyFont="1" applyFill="1" applyBorder="1" applyAlignment="1">
      <alignment horizontal="right"/>
    </xf>
    <xf numFmtId="169" fontId="4" fillId="0" borderId="0" xfId="1" applyNumberFormat="1" applyFont="1" applyFill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0" fontId="4" fillId="0" borderId="0" xfId="2" quotePrefix="1" applyFont="1"/>
    <xf numFmtId="0" fontId="4" fillId="0" borderId="0" xfId="2" quotePrefix="1" applyFont="1" applyAlignment="1">
      <alignment horizontal="center"/>
    </xf>
    <xf numFmtId="164" fontId="4" fillId="0" borderId="4" xfId="2" applyNumberFormat="1" applyFont="1" applyBorder="1" applyAlignment="1">
      <alignment horizontal="right"/>
    </xf>
    <xf numFmtId="169" fontId="4" fillId="0" borderId="2" xfId="1" applyNumberFormat="1" applyFont="1" applyFill="1" applyBorder="1" applyAlignment="1">
      <alignment horizontal="right"/>
    </xf>
    <xf numFmtId="196" fontId="3" fillId="0" borderId="1" xfId="2" quotePrefix="1" applyNumberFormat="1" applyFont="1" applyBorder="1" applyAlignment="1">
      <alignment horizontal="center"/>
    </xf>
    <xf numFmtId="49" fontId="10" fillId="0" borderId="0" xfId="2" applyNumberFormat="1" applyFont="1"/>
    <xf numFmtId="168" fontId="4" fillId="0" borderId="1" xfId="3" applyNumberFormat="1" applyFont="1" applyFill="1" applyBorder="1" applyAlignment="1">
      <alignment horizontal="right"/>
    </xf>
    <xf numFmtId="43" fontId="6" fillId="0" borderId="0" xfId="1" applyFont="1" applyFill="1"/>
    <xf numFmtId="0" fontId="39" fillId="0" borderId="0" xfId="0" applyFont="1" applyAlignment="1">
      <alignment horizontal="left" vertical="center"/>
    </xf>
    <xf numFmtId="0" fontId="4" fillId="6" borderId="0" xfId="2" applyFont="1" applyFill="1"/>
    <xf numFmtId="0" fontId="5" fillId="0" borderId="0" xfId="0" applyFont="1"/>
    <xf numFmtId="168" fontId="6" fillId="0" borderId="5" xfId="2" applyNumberFormat="1" applyFont="1" applyBorder="1"/>
    <xf numFmtId="49" fontId="4" fillId="0" borderId="0" xfId="2" applyNumberFormat="1" applyFont="1" applyAlignment="1">
      <alignment wrapText="1"/>
    </xf>
    <xf numFmtId="49" fontId="3" fillId="0" borderId="0" xfId="2" applyNumberFormat="1" applyFont="1" applyAlignment="1">
      <alignment horizontal="center"/>
    </xf>
    <xf numFmtId="0" fontId="5" fillId="0" borderId="0" xfId="2" applyFont="1" applyAlignment="1">
      <alignment horizontal="center"/>
    </xf>
    <xf numFmtId="37" fontId="3" fillId="0" borderId="0" xfId="2" applyNumberFormat="1" applyFont="1" applyAlignment="1">
      <alignment horizontal="right"/>
    </xf>
    <xf numFmtId="37" fontId="5" fillId="0" borderId="0" xfId="2" applyNumberFormat="1" applyFont="1" applyAlignment="1">
      <alignment horizontal="right"/>
    </xf>
    <xf numFmtId="164" fontId="6" fillId="0" borderId="0" xfId="2" applyNumberFormat="1" applyFont="1"/>
    <xf numFmtId="167" fontId="6" fillId="0" borderId="0" xfId="2" applyNumberFormat="1" applyFont="1"/>
    <xf numFmtId="164" fontId="3" fillId="0" borderId="0" xfId="2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64" fontId="6" fillId="0" borderId="2" xfId="2" applyNumberFormat="1" applyFont="1" applyBorder="1" applyAlignment="1">
      <alignment horizontal="right"/>
    </xf>
    <xf numFmtId="164" fontId="6" fillId="0" borderId="0" xfId="2" applyNumberFormat="1" applyFont="1" applyAlignment="1">
      <alignment horizontal="right"/>
    </xf>
    <xf numFmtId="37" fontId="4" fillId="0" borderId="0" xfId="2" applyNumberFormat="1" applyFont="1" applyAlignment="1">
      <alignment horizontal="right"/>
    </xf>
    <xf numFmtId="37" fontId="6" fillId="0" borderId="0" xfId="2" applyNumberFormat="1" applyFont="1" applyAlignment="1">
      <alignment horizontal="right"/>
    </xf>
    <xf numFmtId="49" fontId="4" fillId="0" borderId="0" xfId="2" applyNumberFormat="1" applyFont="1" applyAlignment="1">
      <alignment horizontal="left"/>
    </xf>
    <xf numFmtId="49" fontId="9" fillId="0" borderId="0" xfId="2" applyNumberFormat="1" applyFont="1"/>
    <xf numFmtId="0" fontId="9" fillId="0" borderId="0" xfId="2" applyFont="1"/>
    <xf numFmtId="37" fontId="9" fillId="0" borderId="0" xfId="2" applyNumberFormat="1" applyFont="1"/>
    <xf numFmtId="37" fontId="6" fillId="0" borderId="0" xfId="2" applyNumberFormat="1" applyFont="1"/>
    <xf numFmtId="43" fontId="6" fillId="0" borderId="0" xfId="2" applyNumberFormat="1" applyFont="1"/>
    <xf numFmtId="168" fontId="4" fillId="0" borderId="0" xfId="3" applyNumberFormat="1" applyFont="1" applyFill="1" applyBorder="1" applyAlignment="1"/>
    <xf numFmtId="0" fontId="39" fillId="0" borderId="0" xfId="0" applyFont="1"/>
    <xf numFmtId="49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12" fillId="0" borderId="0" xfId="0" applyNumberFormat="1" applyFont="1"/>
    <xf numFmtId="49" fontId="13" fillId="0" borderId="0" xfId="0" applyNumberFormat="1" applyFont="1"/>
    <xf numFmtId="164" fontId="4" fillId="0" borderId="0" xfId="5" applyNumberFormat="1" applyFont="1" applyAlignment="1">
      <alignment horizontal="right"/>
    </xf>
    <xf numFmtId="0" fontId="4" fillId="0" borderId="0" xfId="6" applyFont="1"/>
    <xf numFmtId="165" fontId="4" fillId="0" borderId="0" xfId="3" applyFont="1" applyFill="1" applyBorder="1" applyAlignment="1"/>
    <xf numFmtId="49" fontId="13" fillId="0" borderId="0" xfId="0" applyNumberFormat="1" applyFont="1" applyAlignment="1">
      <alignment horizontal="left"/>
    </xf>
    <xf numFmtId="165" fontId="4" fillId="0" borderId="0" xfId="3" applyFont="1" applyFill="1" applyBorder="1" applyAlignment="1">
      <alignment horizontal="center"/>
    </xf>
    <xf numFmtId="49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/>
    </xf>
    <xf numFmtId="168" fontId="4" fillId="0" borderId="1" xfId="3" applyNumberFormat="1" applyFont="1" applyFill="1" applyBorder="1" applyAlignment="1">
      <alignment horizontal="center"/>
    </xf>
    <xf numFmtId="0" fontId="3" fillId="0" borderId="0" xfId="6" applyFont="1"/>
    <xf numFmtId="164" fontId="3" fillId="0" borderId="3" xfId="5" applyNumberFormat="1" applyFont="1" applyBorder="1" applyAlignment="1">
      <alignment horizontal="right"/>
    </xf>
    <xf numFmtId="164" fontId="3" fillId="0" borderId="2" xfId="5" applyNumberFormat="1" applyFont="1" applyBorder="1" applyAlignment="1">
      <alignment horizontal="right"/>
    </xf>
    <xf numFmtId="0" fontId="8" fillId="0" borderId="0" xfId="6" applyFont="1"/>
    <xf numFmtId="196" fontId="3" fillId="0" borderId="0" xfId="2" quotePrefix="1" applyNumberFormat="1" applyFont="1" applyAlignment="1">
      <alignment horizontal="center"/>
    </xf>
    <xf numFmtId="0" fontId="8" fillId="0" borderId="0" xfId="0" applyFont="1"/>
    <xf numFmtId="164" fontId="8" fillId="0" borderId="0" xfId="0" applyNumberFormat="1" applyFont="1" applyAlignment="1">
      <alignment horizontal="right"/>
    </xf>
    <xf numFmtId="168" fontId="4" fillId="0" borderId="0" xfId="3" applyNumberFormat="1" applyFont="1" applyFill="1" applyAlignment="1"/>
    <xf numFmtId="49" fontId="4" fillId="0" borderId="0" xfId="0" applyNumberFormat="1" applyFont="1" applyAlignment="1">
      <alignment horizontal="center"/>
    </xf>
    <xf numFmtId="164" fontId="3" fillId="0" borderId="2" xfId="2" applyNumberFormat="1" applyFont="1" applyBorder="1" applyAlignment="1">
      <alignment horizontal="right"/>
    </xf>
    <xf numFmtId="0" fontId="12" fillId="0" borderId="0" xfId="0" applyFont="1"/>
    <xf numFmtId="49" fontId="6" fillId="0" borderId="0" xfId="66" applyNumberFormat="1" applyFont="1"/>
    <xf numFmtId="49" fontId="5" fillId="0" borderId="0" xfId="2" applyNumberFormat="1" applyFont="1"/>
    <xf numFmtId="49" fontId="6" fillId="0" borderId="0" xfId="2" applyNumberFormat="1" applyFont="1"/>
    <xf numFmtId="169" fontId="4" fillId="0" borderId="0" xfId="1" applyNumberFormat="1" applyFont="1" applyFill="1"/>
    <xf numFmtId="164" fontId="3" fillId="0" borderId="5" xfId="2" applyNumberFormat="1" applyFont="1" applyBorder="1" applyAlignment="1">
      <alignment horizontal="right"/>
    </xf>
    <xf numFmtId="0" fontId="10" fillId="0" borderId="0" xfId="2" applyFont="1"/>
    <xf numFmtId="0" fontId="8" fillId="0" borderId="0" xfId="0" applyFont="1" applyAlignment="1">
      <alignment horizontal="right"/>
    </xf>
    <xf numFmtId="49" fontId="8" fillId="0" borderId="0" xfId="0" applyNumberFormat="1" applyFont="1"/>
    <xf numFmtId="165" fontId="4" fillId="0" borderId="0" xfId="0" applyNumberFormat="1" applyFont="1"/>
    <xf numFmtId="43" fontId="4" fillId="0" borderId="0" xfId="0" applyNumberFormat="1" applyFont="1"/>
    <xf numFmtId="168" fontId="4" fillId="0" borderId="0" xfId="0" applyNumberFormat="1" applyFont="1"/>
    <xf numFmtId="0" fontId="4" fillId="0" borderId="0" xfId="0" quotePrefix="1" applyFont="1"/>
    <xf numFmtId="0" fontId="6" fillId="7" borderId="0" xfId="0" applyFont="1" applyFill="1"/>
    <xf numFmtId="49" fontId="4" fillId="7" borderId="0" xfId="2" applyNumberFormat="1" applyFont="1" applyFill="1" applyAlignment="1">
      <alignment horizontal="left"/>
    </xf>
    <xf numFmtId="169" fontId="4" fillId="7" borderId="0" xfId="1" applyNumberFormat="1" applyFont="1" applyFill="1" applyBorder="1" applyAlignment="1">
      <alignment horizontal="right"/>
    </xf>
    <xf numFmtId="169" fontId="4" fillId="7" borderId="1" xfId="1" applyNumberFormat="1" applyFont="1" applyFill="1" applyBorder="1" applyAlignment="1">
      <alignment horizontal="right"/>
    </xf>
    <xf numFmtId="168" fontId="4" fillId="7" borderId="0" xfId="3" applyNumberFormat="1" applyFont="1" applyFill="1" applyBorder="1" applyAlignment="1">
      <alignment horizontal="right"/>
    </xf>
    <xf numFmtId="164" fontId="4" fillId="7" borderId="0" xfId="2" applyNumberFormat="1" applyFont="1" applyFill="1" applyAlignment="1">
      <alignment horizontal="right"/>
    </xf>
    <xf numFmtId="168" fontId="4" fillId="7" borderId="5" xfId="3" applyNumberFormat="1" applyFont="1" applyFill="1" applyBorder="1" applyAlignment="1">
      <alignment horizontal="right"/>
    </xf>
    <xf numFmtId="0" fontId="4" fillId="7" borderId="0" xfId="2" applyFont="1" applyFill="1" applyAlignment="1">
      <alignment horizontal="center"/>
    </xf>
    <xf numFmtId="164" fontId="4" fillId="7" borderId="1" xfId="2" applyNumberFormat="1" applyFont="1" applyFill="1" applyBorder="1" applyAlignment="1">
      <alignment horizontal="right"/>
    </xf>
    <xf numFmtId="164" fontId="4" fillId="7" borderId="5" xfId="2" applyNumberFormat="1" applyFont="1" applyFill="1" applyBorder="1" applyAlignment="1">
      <alignment horizontal="right"/>
    </xf>
    <xf numFmtId="169" fontId="4" fillId="7" borderId="0" xfId="1" applyNumberFormat="1" applyFont="1" applyFill="1" applyAlignment="1">
      <alignment horizontal="right"/>
    </xf>
    <xf numFmtId="172" fontId="4" fillId="7" borderId="4" xfId="2" applyNumberFormat="1" applyFont="1" applyFill="1" applyBorder="1" applyAlignment="1">
      <alignment horizontal="right"/>
    </xf>
    <xf numFmtId="173" fontId="4" fillId="7" borderId="0" xfId="2" applyNumberFormat="1" applyFont="1" applyFill="1" applyAlignment="1">
      <alignment horizontal="right"/>
    </xf>
    <xf numFmtId="172" fontId="4" fillId="7" borderId="4" xfId="0" applyNumberFormat="1" applyFont="1" applyFill="1" applyBorder="1" applyAlignment="1">
      <alignment horizontal="right"/>
    </xf>
    <xf numFmtId="173" fontId="4" fillId="7" borderId="0" xfId="2" applyNumberFormat="1" applyFont="1" applyFill="1" applyAlignment="1">
      <alignment horizontal="center"/>
    </xf>
    <xf numFmtId="168" fontId="6" fillId="7" borderId="5" xfId="2" applyNumberFormat="1" applyFont="1" applyFill="1" applyBorder="1"/>
    <xf numFmtId="168" fontId="6" fillId="7" borderId="0" xfId="4" applyNumberFormat="1" applyFont="1" applyFill="1" applyBorder="1" applyAlignment="1">
      <alignment horizontal="right"/>
    </xf>
    <xf numFmtId="168" fontId="6" fillId="7" borderId="4" xfId="4" applyNumberFormat="1" applyFont="1" applyFill="1" applyBorder="1" applyAlignment="1">
      <alignment horizontal="right"/>
    </xf>
    <xf numFmtId="0" fontId="4" fillId="7" borderId="0" xfId="2" applyFont="1" applyFill="1"/>
    <xf numFmtId="168" fontId="4" fillId="7" borderId="4" xfId="3" applyNumberFormat="1" applyFont="1" applyFill="1" applyBorder="1" applyAlignment="1">
      <alignment horizontal="right"/>
    </xf>
    <xf numFmtId="43" fontId="4" fillId="7" borderId="0" xfId="1" applyFont="1" applyFill="1"/>
    <xf numFmtId="169" fontId="4" fillId="7" borderId="0" xfId="1" applyNumberFormat="1" applyFont="1" applyFill="1"/>
    <xf numFmtId="164" fontId="4" fillId="6" borderId="0" xfId="2" applyNumberFormat="1" applyFont="1" applyFill="1" applyAlignment="1">
      <alignment horizontal="right"/>
    </xf>
    <xf numFmtId="164" fontId="4" fillId="7" borderId="0" xfId="5" applyNumberFormat="1" applyFont="1" applyFill="1" applyAlignment="1">
      <alignment horizontal="right"/>
    </xf>
    <xf numFmtId="164" fontId="3" fillId="7" borderId="3" xfId="5" applyNumberFormat="1" applyFont="1" applyFill="1" applyBorder="1" applyAlignment="1">
      <alignment horizontal="right"/>
    </xf>
    <xf numFmtId="164" fontId="3" fillId="7" borderId="2" xfId="2" applyNumberFormat="1" applyFont="1" applyFill="1" applyBorder="1" applyAlignment="1">
      <alignment horizontal="right"/>
    </xf>
    <xf numFmtId="169" fontId="4" fillId="0" borderId="0" xfId="1" applyNumberFormat="1" applyFont="1"/>
    <xf numFmtId="168" fontId="4" fillId="6" borderId="0" xfId="3" applyNumberFormat="1" applyFont="1" applyFill="1" applyAlignment="1"/>
    <xf numFmtId="168" fontId="4" fillId="6" borderId="0" xfId="3" applyNumberFormat="1" applyFont="1" applyFill="1" applyBorder="1" applyAlignment="1">
      <alignment horizontal="center"/>
    </xf>
    <xf numFmtId="164" fontId="4" fillId="6" borderId="0" xfId="0" applyNumberFormat="1" applyFont="1" applyFill="1" applyAlignment="1">
      <alignment horizontal="center"/>
    </xf>
    <xf numFmtId="164" fontId="3" fillId="7" borderId="2" xfId="5" applyNumberFormat="1" applyFont="1" applyFill="1" applyBorder="1" applyAlignment="1">
      <alignment horizontal="right"/>
    </xf>
    <xf numFmtId="164" fontId="4" fillId="7" borderId="4" xfId="2" applyNumberFormat="1" applyFont="1" applyFill="1" applyBorder="1" applyAlignment="1">
      <alignment horizontal="right"/>
    </xf>
    <xf numFmtId="49" fontId="38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8" fillId="0" borderId="0" xfId="2" applyFont="1" applyAlignment="1">
      <alignment horizontal="center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0" fontId="3" fillId="0" borderId="0" xfId="2" applyFont="1" applyAlignment="1">
      <alignment horizontal="center"/>
    </xf>
    <xf numFmtId="49" fontId="12" fillId="0" borderId="0" xfId="2" applyNumberFormat="1" applyFont="1" applyAlignment="1">
      <alignment horizontal="center"/>
    </xf>
    <xf numFmtId="49" fontId="4" fillId="0" borderId="0" xfId="2" quotePrefix="1" applyNumberFormat="1" applyFont="1" applyAlignment="1">
      <alignment horizontal="center"/>
    </xf>
    <xf numFmtId="49" fontId="4" fillId="0" borderId="0" xfId="2" applyNumberFormat="1" applyFont="1" applyAlignment="1">
      <alignment horizontal="center"/>
    </xf>
    <xf numFmtId="49" fontId="4" fillId="0" borderId="0" xfId="2" applyNumberFormat="1" applyFont="1" applyAlignment="1">
      <alignment horizontal="right"/>
    </xf>
    <xf numFmtId="0" fontId="3" fillId="0" borderId="0" xfId="2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9" fontId="3" fillId="0" borderId="0" xfId="0" quotePrefix="1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</cellXfs>
  <cellStyles count="102">
    <cellStyle name="594941.25" xfId="17" xr:uid="{8FD7F2DB-D592-4C46-B4CE-B16CF1CB6723}"/>
    <cellStyle name="75" xfId="18" xr:uid="{1327C7E5-E5ED-4C86-A2FF-1F2D99AF428C}"/>
    <cellStyle name="AA FRAME" xfId="19" xr:uid="{B4EBF5F8-CD49-4B70-A8AA-287662F7FF5F}"/>
    <cellStyle name="AA HEADING" xfId="20" xr:uid="{644E3515-3107-4582-9A45-A7242BA365CB}"/>
    <cellStyle name="AA INITIALS" xfId="21" xr:uid="{32F2EF82-0C74-40EA-BD20-93917E2226B6}"/>
    <cellStyle name="AA INPUT" xfId="22" xr:uid="{34E0512E-F8F2-4540-BC6F-DF6A8FF04B50}"/>
    <cellStyle name="AA LOCK" xfId="23" xr:uid="{E8882950-33E3-4485-9D63-CCCE4FA366FE}"/>
    <cellStyle name="AA MGR NAME" xfId="24" xr:uid="{A9152992-4DA9-4DA5-8669-424D0EBD040C}"/>
    <cellStyle name="AA NORMAL" xfId="25" xr:uid="{7DA5C52A-9380-4C09-9FD8-68BA3677E7B6}"/>
    <cellStyle name="AA NUMBER" xfId="26" xr:uid="{4A67C0A8-0A90-4C1C-A533-0FF5B87F0823}"/>
    <cellStyle name="AA NUMBER2" xfId="27" xr:uid="{88BA1733-4A7D-455B-ABD2-C1754E75A30A}"/>
    <cellStyle name="AA QUESTION" xfId="28" xr:uid="{44804F0C-C792-43CD-A037-41999FDDE470}"/>
    <cellStyle name="AA SHADE" xfId="29" xr:uid="{C50D0C4F-5EE7-4B31-8C09-4326A138B430}"/>
    <cellStyle name="Calc Currency (0)" xfId="30" xr:uid="{97D765E3-9252-44A9-A96D-384CCDBBCC11}"/>
    <cellStyle name="Comma" xfId="1" builtinId="3"/>
    <cellStyle name="Comma 10" xfId="10" xr:uid="{DDE06554-81C5-4118-94E5-02A19D60B56D}"/>
    <cellStyle name="Comma 10 2" xfId="11" xr:uid="{A5F6D4CF-45E5-4368-B339-E4094F66DAB6}"/>
    <cellStyle name="Comma 10 2 2" xfId="3" xr:uid="{9F762016-DE13-4F6B-BFA8-59AE09368131}"/>
    <cellStyle name="Comma 10 2 2 2" xfId="13" xr:uid="{4F23D481-17DE-42C6-AB22-FC5CCE870A7D}"/>
    <cellStyle name="Comma 10 2 3" xfId="33" xr:uid="{26DC0662-D6BA-4CF5-8BEB-7DC93AA64BB1}"/>
    <cellStyle name="Comma 10 3" xfId="4" xr:uid="{A4A489B3-A120-46E6-872A-E77B4AF9DF40}"/>
    <cellStyle name="Comma 10 3 2" xfId="12" xr:uid="{5061ECB5-4619-414B-97C4-E6127298DB3E}"/>
    <cellStyle name="Comma 10 4" xfId="32" xr:uid="{5C7D9FB2-0626-4DF1-9B7C-D6766752481A}"/>
    <cellStyle name="Comma 16 2" xfId="7" xr:uid="{C3365CE6-BB3D-47C1-B6BE-011CED7D2502}"/>
    <cellStyle name="Comma 16 2 2" xfId="34" xr:uid="{B73D94EE-4A44-47F4-AE0A-C6181D033DA0}"/>
    <cellStyle name="Comma 16 2 3" xfId="14" xr:uid="{71F24BC3-B9E6-4F07-B371-A29EA69353B3}"/>
    <cellStyle name="Comma 2" xfId="35" xr:uid="{F88E359D-0C1E-4AA1-84E7-AD6CE5759034}"/>
    <cellStyle name="Comma 2 2" xfId="36" xr:uid="{108C94F2-C827-4395-A09D-155D81753F55}"/>
    <cellStyle name="Comma 3" xfId="37" xr:uid="{6E597E67-CCDE-47D9-BD8A-F8149F5D862F}"/>
    <cellStyle name="Comma 3 2" xfId="38" xr:uid="{59F9336D-C3AA-4B12-AFAD-89CEBCDD2405}"/>
    <cellStyle name="Comma 4" xfId="39" xr:uid="{9E9F7E2E-9A54-445F-BDE5-D27DC6D1243C}"/>
    <cellStyle name="Comma 5" xfId="40" xr:uid="{EF156C57-99FD-4DF5-AA6D-FE3179B226FD}"/>
    <cellStyle name="Comma 6" xfId="31" xr:uid="{0C8B0A48-756F-49C6-9485-C0F97BF8F888}"/>
    <cellStyle name="Comma 6 2" xfId="100" xr:uid="{86BFBAA1-3C1E-452B-9D40-B1783AA4A46B}"/>
    <cellStyle name="Comma 7" xfId="81" xr:uid="{A3CE5D32-02D9-48FB-9118-0ACE2DCF8DCD}"/>
    <cellStyle name="Comma 7 2" xfId="101" xr:uid="{E336791B-72D7-40D3-A8DE-E6878158787E}"/>
    <cellStyle name="Comma 8" xfId="97" xr:uid="{F8B00624-AFCC-4211-9FCE-DF2EE692ABE4}"/>
    <cellStyle name="Comma 9" xfId="9" xr:uid="{28E034BD-F42B-4B81-A6C4-EDEBA0E31D8B}"/>
    <cellStyle name="comma zerodec" xfId="41" xr:uid="{0BDA0F33-6867-408F-94F7-DC53E6277D9F}"/>
    <cellStyle name="Comma0" xfId="42" xr:uid="{6646ABCF-8008-4835-A0A0-21309D163649}"/>
    <cellStyle name="Copied" xfId="43" xr:uid="{1013577D-6194-4924-8F27-52BFF3F41C46}"/>
    <cellStyle name="Currency0" xfId="44" xr:uid="{8EB2D523-A16D-47FD-8766-B73F91F95BE2}"/>
    <cellStyle name="Currency1" xfId="45" xr:uid="{0967F498-47E0-4A9C-B151-A63FB9918663}"/>
    <cellStyle name="Date" xfId="46" xr:uid="{3CCF8451-4F22-43F5-B089-928CB251F2B3}"/>
    <cellStyle name="Dezimal [0]_35ERI8T2gbIEMixb4v26icuOo" xfId="47" xr:uid="{60D42F1F-6EE3-45B1-92D6-DFB571E45359}"/>
    <cellStyle name="Dezimal_35ERI8T2gbIEMixb4v26icuOo" xfId="48" xr:uid="{4FBBFB8A-7E7F-4579-B61C-AC1361F4BA82}"/>
    <cellStyle name="Dollar (zero dec)" xfId="49" xr:uid="{B8071DD5-4D5B-47B6-BFDD-58A7994E7AB2}"/>
    <cellStyle name="Entered" xfId="50" xr:uid="{258ABB7C-8A3B-4414-9B99-E2A7324BADF1}"/>
    <cellStyle name="Fixed" xfId="51" xr:uid="{CFDB3101-0CC8-4786-9A5D-B8ECF4687EE9}"/>
    <cellStyle name="Grey" xfId="52" xr:uid="{59C4BCEE-C8F9-4956-ADB3-40C3645459F2}"/>
    <cellStyle name="Header1" xfId="53" xr:uid="{1AD17F12-5F25-4E74-A5A7-F48858681E3B}"/>
    <cellStyle name="Header2" xfId="54" xr:uid="{2346BB2B-BD7E-4CC2-B594-99CF4666134A}"/>
    <cellStyle name="Input [yellow]" xfId="55" xr:uid="{C0E213F6-BA8F-4252-99EC-66AB77FAC126}"/>
    <cellStyle name="left" xfId="56" xr:uid="{23B4F0E4-851D-41EF-BF73-500BC78D4767}"/>
    <cellStyle name="Migliaia (0)" xfId="57" xr:uid="{70012A78-B225-4B0D-827A-E3A372A071F0}"/>
    <cellStyle name="Milliers [0]_laroux" xfId="58" xr:uid="{62D7C6F3-8855-4F29-8487-266B121DCB53}"/>
    <cellStyle name="Milliers_laroux" xfId="59" xr:uid="{4E0B0D2A-2C12-42AE-B401-3CF511664B04}"/>
    <cellStyle name="Monétaire [0]_laroux" xfId="60" xr:uid="{2A5A3868-E419-4463-AAA0-D0AD90C3A34B}"/>
    <cellStyle name="Monétaire_laroux" xfId="61" xr:uid="{B8063FE1-B178-4552-859D-30FF150431FA}"/>
    <cellStyle name="no dec" xfId="62" xr:uid="{310BCFD8-E600-4F10-90B8-55C1BDE78346}"/>
    <cellStyle name="Normal" xfId="0" builtinId="0"/>
    <cellStyle name="Normal - Style1" xfId="63" xr:uid="{2ACAF176-4C79-42A4-B3E5-592630AC6BB3}"/>
    <cellStyle name="Normal 111 2" xfId="15" xr:uid="{D16E2711-5E58-4E9C-BEE9-B4676D2B1327}"/>
    <cellStyle name="Normal 2" xfId="2" xr:uid="{34E062A2-47F4-446A-B2D0-16C98F263E27}"/>
    <cellStyle name="Normal 2 2" xfId="65" xr:uid="{DB7ACFCB-B7A6-486C-82BF-C1CBF29368F1}"/>
    <cellStyle name="Normal 2 3" xfId="64" xr:uid="{B2880A5D-6804-4AD0-8221-38068E42B365}"/>
    <cellStyle name="Normal 2 4" xfId="99" xr:uid="{27E5DE93-3432-45FC-A0AD-9EF394E7EB74}"/>
    <cellStyle name="Normal 3" xfId="66" xr:uid="{BDA1C004-7276-4B74-A57B-2653B601B2D2}"/>
    <cellStyle name="Normal 3 2" xfId="6" xr:uid="{E1460130-3085-46B4-A1A3-3C97DE6A649D}"/>
    <cellStyle name="Normal 4" xfId="67" xr:uid="{6EEFDE5B-353E-4A28-AB77-4A412D1A9456}"/>
    <cellStyle name="Normal 5" xfId="68" xr:uid="{00913AA4-5872-41B8-AA6E-9C19F1F7DF5E}"/>
    <cellStyle name="Normal 6" xfId="98" xr:uid="{1F37AF8E-CDDF-4375-9C82-0C1DD059EED1}"/>
    <cellStyle name="Normal 7" xfId="8" xr:uid="{27D94DE4-B4B2-4ED4-A2F1-35FC7D08F127}"/>
    <cellStyle name="Normal 8" xfId="16" xr:uid="{744BF8D7-2F95-4E17-9557-94CFF61090C0}"/>
    <cellStyle name="Normal_BL" xfId="5" xr:uid="{F0AEC520-F7D0-4636-AC50-A48AAAE3B12B}"/>
    <cellStyle name="Percent [2]" xfId="69" xr:uid="{BCC8856C-50E6-4DCC-9B9A-0DDEAEDC4CA3}"/>
    <cellStyle name="Quantity" xfId="70" xr:uid="{B7C24CDB-C0BB-44C6-832F-5B51410FBE9C}"/>
    <cellStyle name="RevList" xfId="71" xr:uid="{3D4639BF-D8BD-4257-BC34-C42A07A93092}"/>
    <cellStyle name="Standard_Data" xfId="72" xr:uid="{49E73E0D-8768-40E0-96A8-4C0CCFA00237}"/>
    <cellStyle name="Style 1" xfId="73" xr:uid="{94095A18-B472-4695-95FA-2A8F6F345EC6}"/>
    <cellStyle name="Subtotal" xfId="74" xr:uid="{6FC5FA0E-E0FF-4661-A39D-EBA1AD284B56}"/>
    <cellStyle name="Valuta (0)" xfId="75" xr:uid="{93B3BAE7-4827-4A24-BF1D-B8DA527D35E0}"/>
    <cellStyle name="wrap" xfId="76" xr:uid="{674F5F37-A600-46FD-921C-5BBFC9331C45}"/>
    <cellStyle name="Wไhrung [0]_35ERI8T2gbIEMixb4v26icuOo" xfId="77" xr:uid="{F7B18AF0-48A5-4227-BE84-7FB3F21B7304}"/>
    <cellStyle name="Wไhrung_35ERI8T2gbIEMixb4v26icuOo" xfId="78" xr:uid="{04C97E19-B25A-4410-950B-A702561D2D03}"/>
    <cellStyle name="ณfน๔_NTCณ๘ป๙ (2)" xfId="79" xr:uid="{C9707A9C-578A-4ED6-9ED4-ABC29FD28C6B}"/>
    <cellStyle name="น้บะภฒ_95" xfId="80" xr:uid="{A387CD15-D481-4182-99D8-B9E985BB89BC}"/>
    <cellStyle name="ฤธถ [0]_95" xfId="82" xr:uid="{F5358447-1105-4EE1-AF3F-5E16779ACA3A}"/>
    <cellStyle name="ฤธถ_95" xfId="83" xr:uid="{1B8DFBB8-5391-47CD-B01B-35A2415A765F}"/>
    <cellStyle name="ล๋ศญ [0]_95" xfId="84" xr:uid="{7BB0E54B-D4C6-4A8A-BD85-6DF373C28906}"/>
    <cellStyle name="ล๋ศญ_95" xfId="85" xr:uid="{759F4B7D-5724-45AC-BD71-6B2E2C6CB792}"/>
    <cellStyle name="วฅมุ_4ฟ๙ฝวภ๛" xfId="86" xr:uid="{E2A82492-FB06-4BF5-9FAB-67AA240420C5}"/>
    <cellStyle name="一般_liz-ss" xfId="87" xr:uid="{5A310CE4-B502-4DDB-8057-0D62EB693FDF}"/>
    <cellStyle name="千分位[0]_liz-ss" xfId="88" xr:uid="{90375216-0B74-4C77-88A1-34BCCC19D734}"/>
    <cellStyle name="千分位_liz-ss" xfId="89" xr:uid="{A4C389D3-A8DE-450F-9EE6-3832E3EE7CBA}"/>
    <cellStyle name="桁区切り [0.00]_part price" xfId="90" xr:uid="{7CEE549E-891F-4F42-B334-DE0146A92E77}"/>
    <cellStyle name="桁区切り_part price" xfId="91" xr:uid="{2FC8AC38-B10E-4577-A18B-1749FA7F9CD4}"/>
    <cellStyle name="標準_Book1" xfId="92" xr:uid="{032A19B9-0555-4F12-A266-1D372990E03E}"/>
    <cellStyle name="貨幣 [0]_liz-ss" xfId="93" xr:uid="{0967BCA6-08C3-4C13-B5E5-7151285DEAE4}"/>
    <cellStyle name="貨幣_liz-ss" xfId="94" xr:uid="{D0EC0C55-2793-4D15-A3DA-81312DABB64F}"/>
    <cellStyle name="通貨 [0.00]_part price" xfId="95" xr:uid="{99CE27E6-172E-4F6C-A6EE-D0E45337A21E}"/>
    <cellStyle name="通貨_part price" xfId="96" xr:uid="{ECEA6B4A-DC81-41CE-902B-3A2DF16B39AB}"/>
  </cellStyles>
  <dxfs count="0"/>
  <tableStyles count="0" defaultTableStyle="TableStyleMedium2" defaultPivotStyle="PivotStyleLight16"/>
  <colors>
    <mruColors>
      <color rgb="FFFF33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y\AppData\Local\Temp\Tempd77c64fa-f6f5-4cfb-a487-cb63e255a519_0709FIN160820231534500266E.zip\FINANCIAL_STATEMENTS.XLSX" TargetMode="External"/><Relationship Id="rId1" Type="http://schemas.openxmlformats.org/officeDocument/2006/relationships/externalLinkPath" Target="file:///C:\Users\May\AppData\Local\Temp\Tempd77c64fa-f6f5-4cfb-a487-cb63e255a519_0709FIN160820231534500266E.zip\FINANCIAL_STAT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"/>
      <sheetName val="SE Conso"/>
      <sheetName val="SE"/>
      <sheetName val="PL 3 M"/>
      <sheetName val="OCI 3 M"/>
      <sheetName val="PL 6 M"/>
      <sheetName val="OCI 6 M"/>
      <sheetName val="CF"/>
      <sheetName val="PL 9 M"/>
      <sheetName val="OCI 9 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7753-958F-47EC-A76D-6BB17CD12B76}">
  <sheetPr>
    <tabColor rgb="FFCCFF66"/>
    <pageSetUpPr fitToPage="1"/>
  </sheetPr>
  <dimension ref="B2:Z142"/>
  <sheetViews>
    <sheetView showGridLines="0" tabSelected="1" view="pageBreakPreview" topLeftCell="A96" zoomScale="70" zoomScaleNormal="145" zoomScaleSheetLayoutView="70" workbookViewId="0">
      <selection activeCell="P114" sqref="P114"/>
    </sheetView>
  </sheetViews>
  <sheetFormatPr defaultColWidth="9" defaultRowHeight="21"/>
  <cols>
    <col min="1" max="1" width="3.140625" style="103" customWidth="1"/>
    <col min="2" max="2" width="2.42578125" style="103" customWidth="1"/>
    <col min="3" max="3" width="49.42578125" style="4" customWidth="1"/>
    <col min="4" max="4" width="7.7109375" style="2" customWidth="1"/>
    <col min="5" max="5" width="1" style="2" customWidth="1"/>
    <col min="6" max="6" width="13.7109375" style="2" customWidth="1"/>
    <col min="7" max="7" width="1" style="2" customWidth="1"/>
    <col min="8" max="8" width="14.7109375" style="2" customWidth="1"/>
    <col min="9" max="9" width="1" style="2" customWidth="1"/>
    <col min="10" max="10" width="1" style="2" hidden="1" customWidth="1"/>
    <col min="11" max="11" width="13.7109375" style="25" customWidth="1"/>
    <col min="12" max="12" width="1" style="2" customWidth="1"/>
    <col min="13" max="13" width="14.7109375" style="2" customWidth="1"/>
    <col min="14" max="14" width="9" style="103"/>
    <col min="15" max="15" width="6.140625" style="103" customWidth="1"/>
    <col min="16" max="16" width="43.85546875" style="103" customWidth="1"/>
    <col min="17" max="18" width="9" style="103"/>
    <col min="19" max="19" width="10.42578125" style="103" customWidth="1"/>
    <col min="20" max="20" width="1.5703125" style="103" customWidth="1"/>
    <col min="21" max="16384" width="9" style="103"/>
  </cols>
  <sheetData>
    <row r="2" spans="2:26">
      <c r="C2" s="217" t="s">
        <v>49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P2" s="217" t="s">
        <v>49</v>
      </c>
      <c r="Q2" s="217"/>
      <c r="R2" s="217"/>
      <c r="S2" s="217"/>
      <c r="T2" s="217"/>
      <c r="U2" s="217"/>
      <c r="V2" s="217"/>
      <c r="W2" s="217"/>
      <c r="X2" s="217"/>
      <c r="Y2" s="217"/>
      <c r="Z2" s="217"/>
    </row>
    <row r="3" spans="2:26">
      <c r="C3" s="217" t="s">
        <v>50</v>
      </c>
      <c r="D3" s="217"/>
      <c r="E3" s="217"/>
      <c r="F3" s="217"/>
      <c r="G3" s="217"/>
      <c r="H3" s="217"/>
      <c r="I3" s="217"/>
      <c r="J3" s="217"/>
      <c r="K3" s="217"/>
      <c r="L3" s="217"/>
      <c r="M3" s="217"/>
      <c r="P3" s="217" t="s">
        <v>50</v>
      </c>
      <c r="Q3" s="217"/>
      <c r="R3" s="217"/>
      <c r="S3" s="217"/>
      <c r="T3" s="217"/>
      <c r="U3" s="217"/>
      <c r="V3" s="217"/>
      <c r="W3" s="217"/>
      <c r="X3" s="217"/>
      <c r="Y3" s="217"/>
      <c r="Z3" s="217"/>
    </row>
    <row r="4" spans="2:26">
      <c r="C4" s="217" t="s">
        <v>218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P4" s="217" t="s">
        <v>218</v>
      </c>
      <c r="Q4" s="217"/>
      <c r="R4" s="217"/>
      <c r="S4" s="217"/>
      <c r="T4" s="217"/>
      <c r="U4" s="217"/>
      <c r="V4" s="217"/>
      <c r="W4" s="217"/>
      <c r="X4" s="217"/>
      <c r="Y4" s="217"/>
      <c r="Z4" s="217"/>
    </row>
    <row r="5" spans="2:26" ht="6.75" customHeight="1"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</row>
    <row r="6" spans="2:26">
      <c r="C6" s="1"/>
      <c r="F6" s="218" t="s">
        <v>46</v>
      </c>
      <c r="G6" s="218"/>
      <c r="H6" s="218"/>
      <c r="I6" s="218"/>
      <c r="J6" s="218"/>
      <c r="K6" s="218"/>
      <c r="L6" s="218"/>
      <c r="M6" s="218"/>
      <c r="P6" s="1"/>
      <c r="Q6" s="2"/>
      <c r="R6" s="2"/>
      <c r="S6" s="218" t="s">
        <v>46</v>
      </c>
      <c r="T6" s="218"/>
      <c r="U6" s="218"/>
      <c r="V6" s="218"/>
      <c r="W6" s="218"/>
      <c r="X6" s="218"/>
      <c r="Y6" s="218"/>
      <c r="Z6" s="218"/>
    </row>
    <row r="7" spans="2:26">
      <c r="C7" s="1"/>
      <c r="F7" s="218" t="s">
        <v>47</v>
      </c>
      <c r="G7" s="218"/>
      <c r="H7" s="218"/>
      <c r="I7" s="218"/>
      <c r="K7" s="219" t="s">
        <v>48</v>
      </c>
      <c r="L7" s="219"/>
      <c r="M7" s="219"/>
      <c r="P7" s="1"/>
      <c r="Q7" s="2"/>
      <c r="R7" s="2"/>
      <c r="S7" s="218" t="s">
        <v>47</v>
      </c>
      <c r="T7" s="218"/>
      <c r="U7" s="218"/>
      <c r="V7" s="218"/>
      <c r="W7" s="2"/>
      <c r="X7" s="219" t="s">
        <v>48</v>
      </c>
      <c r="Y7" s="219"/>
      <c r="Z7" s="219"/>
    </row>
    <row r="8" spans="2:26">
      <c r="D8" s="113" t="s">
        <v>45</v>
      </c>
      <c r="E8" s="3"/>
      <c r="F8" s="5" t="s">
        <v>219</v>
      </c>
      <c r="G8" s="3"/>
      <c r="H8" s="5" t="s">
        <v>179</v>
      </c>
      <c r="I8" s="3"/>
      <c r="J8" s="3"/>
      <c r="K8" s="5" t="s">
        <v>219</v>
      </c>
      <c r="L8" s="3"/>
      <c r="M8" s="5" t="s">
        <v>179</v>
      </c>
      <c r="P8" s="4"/>
      <c r="Q8" s="113" t="s">
        <v>45</v>
      </c>
      <c r="R8" s="3"/>
      <c r="S8" s="5" t="s">
        <v>219</v>
      </c>
      <c r="T8" s="3"/>
      <c r="U8" s="5" t="s">
        <v>179</v>
      </c>
      <c r="V8" s="3"/>
      <c r="W8" s="3"/>
      <c r="X8" s="5" t="s">
        <v>219</v>
      </c>
      <c r="Y8" s="3"/>
      <c r="Z8" s="5" t="s">
        <v>179</v>
      </c>
    </row>
    <row r="9" spans="2:26" ht="63">
      <c r="D9" s="3"/>
      <c r="E9" s="3"/>
      <c r="F9" s="8" t="s">
        <v>200</v>
      </c>
      <c r="G9" s="8"/>
      <c r="H9" s="8" t="s">
        <v>201</v>
      </c>
      <c r="I9" s="3"/>
      <c r="J9" s="3"/>
      <c r="K9" s="8" t="s">
        <v>200</v>
      </c>
      <c r="L9" s="8"/>
      <c r="M9" s="8" t="s">
        <v>201</v>
      </c>
      <c r="P9" s="4"/>
      <c r="Q9" s="3"/>
      <c r="R9" s="3"/>
      <c r="S9" s="8" t="s">
        <v>200</v>
      </c>
      <c r="T9" s="8"/>
      <c r="U9" s="8" t="s">
        <v>201</v>
      </c>
      <c r="V9" s="3"/>
      <c r="W9" s="3"/>
      <c r="X9" s="8" t="s">
        <v>200</v>
      </c>
      <c r="Y9" s="8"/>
      <c r="Z9" s="8" t="s">
        <v>201</v>
      </c>
    </row>
    <row r="10" spans="2:26">
      <c r="B10" s="220" t="s">
        <v>150</v>
      </c>
      <c r="C10" s="220"/>
      <c r="E10" s="3"/>
      <c r="F10" s="3"/>
      <c r="G10" s="3"/>
      <c r="H10" s="3"/>
      <c r="I10" s="3"/>
      <c r="J10" s="3"/>
      <c r="K10" s="129"/>
      <c r="L10" s="3"/>
      <c r="M10" s="129"/>
      <c r="O10" s="220" t="s">
        <v>150</v>
      </c>
      <c r="P10" s="220"/>
      <c r="Q10" s="2"/>
      <c r="R10" s="3"/>
      <c r="S10" s="3"/>
      <c r="T10" s="3"/>
      <c r="U10" s="3"/>
      <c r="V10" s="3"/>
      <c r="W10" s="3"/>
      <c r="X10" s="129"/>
      <c r="Y10" s="3"/>
      <c r="Z10" s="129"/>
    </row>
    <row r="11" spans="2:26">
      <c r="B11" s="9" t="s">
        <v>3</v>
      </c>
      <c r="D11" s="10"/>
      <c r="E11" s="10"/>
      <c r="F11" s="130"/>
      <c r="G11" s="10"/>
      <c r="H11" s="130"/>
      <c r="I11" s="10"/>
      <c r="J11" s="10"/>
      <c r="K11" s="131"/>
      <c r="L11" s="130"/>
      <c r="M11" s="131"/>
      <c r="O11" s="9" t="s">
        <v>3</v>
      </c>
      <c r="P11" s="4"/>
      <c r="Q11" s="10"/>
      <c r="R11" s="10"/>
      <c r="S11" s="130"/>
      <c r="T11" s="10"/>
      <c r="U11" s="130"/>
      <c r="V11" s="10"/>
      <c r="W11" s="10"/>
      <c r="X11" s="131"/>
      <c r="Y11" s="130"/>
      <c r="Z11" s="131"/>
    </row>
    <row r="12" spans="2:26">
      <c r="C12" s="4" t="s">
        <v>4</v>
      </c>
      <c r="D12" s="10">
        <v>5</v>
      </c>
      <c r="E12" s="10"/>
      <c r="F12" s="132">
        <v>634477</v>
      </c>
      <c r="G12" s="10"/>
      <c r="H12" s="132">
        <v>6541</v>
      </c>
      <c r="I12" s="10"/>
      <c r="J12" s="10"/>
      <c r="K12" s="132">
        <v>623476</v>
      </c>
      <c r="L12" s="12"/>
      <c r="M12" s="132">
        <v>2155</v>
      </c>
      <c r="P12" s="4" t="s">
        <v>4</v>
      </c>
      <c r="Q12" s="10">
        <v>5</v>
      </c>
      <c r="R12" s="10"/>
      <c r="S12" s="132">
        <v>634477</v>
      </c>
      <c r="T12" s="10"/>
      <c r="U12" s="132">
        <v>6541</v>
      </c>
      <c r="V12" s="10"/>
      <c r="W12" s="10"/>
      <c r="X12" s="132">
        <v>623476</v>
      </c>
      <c r="Y12" s="12"/>
      <c r="Z12" s="132">
        <v>2155</v>
      </c>
    </row>
    <row r="13" spans="2:26">
      <c r="C13" s="4" t="s">
        <v>207</v>
      </c>
      <c r="D13" s="10"/>
      <c r="E13" s="10"/>
      <c r="F13" s="132"/>
      <c r="G13" s="10"/>
      <c r="H13" s="132"/>
      <c r="I13" s="10"/>
      <c r="J13" s="10"/>
      <c r="K13" s="133"/>
      <c r="L13" s="12"/>
      <c r="M13" s="132"/>
      <c r="P13" s="4" t="s">
        <v>207</v>
      </c>
      <c r="Q13" s="10"/>
      <c r="R13" s="10"/>
      <c r="S13" s="132"/>
      <c r="T13" s="10"/>
      <c r="U13" s="132"/>
      <c r="V13" s="10"/>
      <c r="W13" s="10"/>
      <c r="X13" s="133"/>
      <c r="Y13" s="12"/>
      <c r="Z13" s="132"/>
    </row>
    <row r="14" spans="2:26">
      <c r="C14" s="4" t="s">
        <v>5</v>
      </c>
      <c r="D14" s="10">
        <v>4.4000000000000004</v>
      </c>
      <c r="E14" s="10"/>
      <c r="F14" s="132">
        <v>22732</v>
      </c>
      <c r="G14" s="10"/>
      <c r="H14" s="132">
        <v>11962</v>
      </c>
      <c r="I14" s="10"/>
      <c r="J14" s="10"/>
      <c r="K14" s="132">
        <v>11691</v>
      </c>
      <c r="L14" s="12"/>
      <c r="M14" s="132">
        <v>9695</v>
      </c>
      <c r="P14" s="4" t="s">
        <v>5</v>
      </c>
      <c r="Q14" s="10">
        <v>4.4000000000000004</v>
      </c>
      <c r="R14" s="10"/>
      <c r="S14" s="132">
        <v>22732</v>
      </c>
      <c r="T14" s="10"/>
      <c r="U14" s="132">
        <v>11962</v>
      </c>
      <c r="V14" s="10"/>
      <c r="W14" s="10"/>
      <c r="X14" s="132">
        <v>11691</v>
      </c>
      <c r="Y14" s="12"/>
      <c r="Z14" s="132">
        <v>9695</v>
      </c>
    </row>
    <row r="15" spans="2:26">
      <c r="C15" s="4" t="s">
        <v>6</v>
      </c>
      <c r="D15" s="10">
        <v>6</v>
      </c>
      <c r="E15" s="10"/>
      <c r="F15" s="132">
        <v>422238</v>
      </c>
      <c r="G15" s="10"/>
      <c r="H15" s="132">
        <v>181902</v>
      </c>
      <c r="I15" s="10"/>
      <c r="J15" s="10"/>
      <c r="K15" s="132">
        <v>325465</v>
      </c>
      <c r="L15" s="12"/>
      <c r="M15" s="132">
        <v>89550</v>
      </c>
      <c r="P15" s="4" t="s">
        <v>6</v>
      </c>
      <c r="Q15" s="10">
        <v>6</v>
      </c>
      <c r="R15" s="10"/>
      <c r="S15" s="132">
        <v>422238</v>
      </c>
      <c r="T15" s="10"/>
      <c r="U15" s="132">
        <v>181902</v>
      </c>
      <c r="V15" s="10"/>
      <c r="W15" s="10"/>
      <c r="X15" s="132">
        <v>325465</v>
      </c>
      <c r="Y15" s="12"/>
      <c r="Z15" s="132">
        <v>89550</v>
      </c>
    </row>
    <row r="16" spans="2:26">
      <c r="C16" s="4" t="s">
        <v>231</v>
      </c>
      <c r="D16" s="10">
        <v>7</v>
      </c>
      <c r="E16" s="10"/>
      <c r="F16" s="132">
        <v>253709</v>
      </c>
      <c r="G16" s="10"/>
      <c r="H16" s="132">
        <v>0</v>
      </c>
      <c r="I16" s="10"/>
      <c r="J16" s="10"/>
      <c r="K16" s="132">
        <v>253709</v>
      </c>
      <c r="L16" s="12"/>
      <c r="M16" s="132">
        <v>0</v>
      </c>
      <c r="P16" s="4" t="s">
        <v>231</v>
      </c>
      <c r="Q16" s="10">
        <v>7</v>
      </c>
      <c r="R16" s="10"/>
      <c r="S16" s="132">
        <v>253709</v>
      </c>
      <c r="T16" s="10"/>
      <c r="U16" s="132">
        <v>0</v>
      </c>
      <c r="V16" s="10"/>
      <c r="W16" s="10"/>
      <c r="X16" s="132">
        <v>253709</v>
      </c>
      <c r="Y16" s="12"/>
      <c r="Z16" s="132">
        <v>0</v>
      </c>
    </row>
    <row r="17" spans="2:26">
      <c r="C17" s="4" t="s">
        <v>181</v>
      </c>
      <c r="D17" s="10">
        <v>8</v>
      </c>
      <c r="E17" s="10"/>
      <c r="F17" s="132">
        <v>0</v>
      </c>
      <c r="G17" s="10"/>
      <c r="H17" s="132">
        <v>1999</v>
      </c>
      <c r="I17" s="10"/>
      <c r="J17" s="10"/>
      <c r="K17" s="132">
        <v>0</v>
      </c>
      <c r="L17" s="12"/>
      <c r="M17" s="132">
        <v>0</v>
      </c>
      <c r="P17" s="4" t="s">
        <v>181</v>
      </c>
      <c r="Q17" s="10">
        <v>8</v>
      </c>
      <c r="R17" s="10"/>
      <c r="S17" s="132">
        <v>0</v>
      </c>
      <c r="T17" s="10"/>
      <c r="U17" s="132">
        <v>1999</v>
      </c>
      <c r="V17" s="10"/>
      <c r="W17" s="10"/>
      <c r="X17" s="132">
        <v>0</v>
      </c>
      <c r="Y17" s="12"/>
      <c r="Z17" s="132">
        <v>0</v>
      </c>
    </row>
    <row r="18" spans="2:26">
      <c r="C18" s="4" t="s">
        <v>187</v>
      </c>
      <c r="D18" s="10"/>
      <c r="E18" s="10"/>
      <c r="F18" s="132">
        <v>0</v>
      </c>
      <c r="G18" s="10"/>
      <c r="H18" s="132">
        <v>24999</v>
      </c>
      <c r="I18" s="10"/>
      <c r="J18" s="10"/>
      <c r="K18" s="132">
        <v>0</v>
      </c>
      <c r="L18" s="12"/>
      <c r="M18" s="132">
        <v>0</v>
      </c>
      <c r="P18" s="4" t="s">
        <v>187</v>
      </c>
      <c r="Q18" s="10"/>
      <c r="R18" s="10"/>
      <c r="S18" s="132">
        <v>0</v>
      </c>
      <c r="T18" s="10"/>
      <c r="U18" s="132">
        <v>24999</v>
      </c>
      <c r="V18" s="10"/>
      <c r="W18" s="10"/>
      <c r="X18" s="132">
        <v>0</v>
      </c>
      <c r="Y18" s="12"/>
      <c r="Z18" s="132">
        <v>0</v>
      </c>
    </row>
    <row r="19" spans="2:26">
      <c r="C19" s="4" t="s">
        <v>232</v>
      </c>
      <c r="D19" s="10"/>
      <c r="E19" s="10"/>
      <c r="F19" s="132">
        <v>36581</v>
      </c>
      <c r="G19" s="10"/>
      <c r="H19" s="132">
        <v>0</v>
      </c>
      <c r="I19" s="10"/>
      <c r="J19" s="10"/>
      <c r="K19" s="132">
        <v>0</v>
      </c>
      <c r="L19" s="12"/>
      <c r="M19" s="132">
        <v>0</v>
      </c>
      <c r="P19" s="4" t="s">
        <v>232</v>
      </c>
      <c r="Q19" s="10"/>
      <c r="R19" s="10"/>
      <c r="S19" s="132">
        <v>36581</v>
      </c>
      <c r="T19" s="10"/>
      <c r="U19" s="132">
        <v>0</v>
      </c>
      <c r="V19" s="10"/>
      <c r="W19" s="10"/>
      <c r="X19" s="132">
        <v>0</v>
      </c>
      <c r="Y19" s="12"/>
      <c r="Z19" s="132">
        <v>0</v>
      </c>
    </row>
    <row r="20" spans="2:26" ht="21" customHeight="1">
      <c r="C20" s="127" t="s">
        <v>233</v>
      </c>
      <c r="D20" s="10"/>
      <c r="E20" s="10"/>
      <c r="F20" s="132">
        <v>6124</v>
      </c>
      <c r="G20" s="10"/>
      <c r="H20" s="132">
        <v>0</v>
      </c>
      <c r="I20" s="10"/>
      <c r="J20" s="10"/>
      <c r="K20" s="132">
        <v>0</v>
      </c>
      <c r="L20" s="12"/>
      <c r="M20" s="132">
        <v>0</v>
      </c>
      <c r="P20" s="127" t="s">
        <v>233</v>
      </c>
      <c r="Q20" s="10"/>
      <c r="R20" s="10"/>
      <c r="S20" s="132">
        <v>6124</v>
      </c>
      <c r="T20" s="10"/>
      <c r="U20" s="132">
        <v>0</v>
      </c>
      <c r="V20" s="10"/>
      <c r="W20" s="10"/>
      <c r="X20" s="132">
        <v>0</v>
      </c>
      <c r="Y20" s="12"/>
      <c r="Z20" s="132">
        <v>0</v>
      </c>
    </row>
    <row r="21" spans="2:26">
      <c r="C21" s="147" t="s">
        <v>234</v>
      </c>
      <c r="D21" s="10"/>
      <c r="E21" s="10"/>
      <c r="F21" s="132">
        <v>52637</v>
      </c>
      <c r="G21" s="10"/>
      <c r="H21" s="132">
        <v>0</v>
      </c>
      <c r="I21" s="10"/>
      <c r="J21" s="10"/>
      <c r="K21" s="132">
        <v>0</v>
      </c>
      <c r="L21" s="12"/>
      <c r="M21" s="132">
        <v>0</v>
      </c>
      <c r="P21" s="147" t="s">
        <v>234</v>
      </c>
      <c r="Q21" s="10"/>
      <c r="R21" s="10"/>
      <c r="S21" s="132">
        <v>52637</v>
      </c>
      <c r="T21" s="10"/>
      <c r="U21" s="132">
        <v>0</v>
      </c>
      <c r="V21" s="10"/>
      <c r="W21" s="10"/>
      <c r="X21" s="132">
        <v>0</v>
      </c>
      <c r="Y21" s="12"/>
      <c r="Z21" s="132">
        <v>0</v>
      </c>
    </row>
    <row r="22" spans="2:26">
      <c r="C22" s="4" t="s">
        <v>208</v>
      </c>
      <c r="D22" s="10">
        <v>4.5</v>
      </c>
      <c r="E22" s="10"/>
      <c r="F22" s="132">
        <v>0</v>
      </c>
      <c r="G22" s="10"/>
      <c r="H22" s="132">
        <v>0</v>
      </c>
      <c r="I22" s="10"/>
      <c r="J22" s="10"/>
      <c r="K22" s="132">
        <v>50362</v>
      </c>
      <c r="L22" s="12"/>
      <c r="M22" s="132">
        <v>116385</v>
      </c>
      <c r="P22" s="4" t="s">
        <v>208</v>
      </c>
      <c r="Q22" s="10">
        <v>4.5</v>
      </c>
      <c r="R22" s="10"/>
      <c r="S22" s="132">
        <v>0</v>
      </c>
      <c r="T22" s="10"/>
      <c r="U22" s="132">
        <v>0</v>
      </c>
      <c r="V22" s="10"/>
      <c r="W22" s="10"/>
      <c r="X22" s="132">
        <v>50362</v>
      </c>
      <c r="Y22" s="12"/>
      <c r="Z22" s="132">
        <v>116385</v>
      </c>
    </row>
    <row r="23" spans="2:26">
      <c r="C23" s="4" t="s">
        <v>209</v>
      </c>
      <c r="D23" s="10">
        <v>4.7</v>
      </c>
      <c r="E23" s="10"/>
      <c r="F23" s="132">
        <v>5000</v>
      </c>
      <c r="G23" s="10"/>
      <c r="H23" s="132">
        <v>6109</v>
      </c>
      <c r="I23" s="10"/>
      <c r="J23" s="10"/>
      <c r="K23" s="132">
        <v>0</v>
      </c>
      <c r="L23" s="12"/>
      <c r="M23" s="132">
        <v>0</v>
      </c>
      <c r="P23" s="4" t="s">
        <v>209</v>
      </c>
      <c r="Q23" s="10">
        <v>4.7</v>
      </c>
      <c r="R23" s="10"/>
      <c r="S23" s="132">
        <v>5000</v>
      </c>
      <c r="T23" s="10"/>
      <c r="U23" s="132">
        <v>6109</v>
      </c>
      <c r="V23" s="10"/>
      <c r="W23" s="10"/>
      <c r="X23" s="132">
        <v>0</v>
      </c>
      <c r="Y23" s="12"/>
      <c r="Z23" s="132">
        <v>0</v>
      </c>
    </row>
    <row r="24" spans="2:26" hidden="1">
      <c r="C24" s="4" t="s">
        <v>154</v>
      </c>
      <c r="D24" s="10"/>
      <c r="E24" s="10"/>
      <c r="F24" s="12"/>
      <c r="G24" s="10"/>
      <c r="H24" s="12"/>
      <c r="I24" s="10"/>
      <c r="J24" s="12"/>
      <c r="K24" s="12">
        <v>0</v>
      </c>
      <c r="L24" s="12"/>
      <c r="M24" s="12">
        <v>0</v>
      </c>
      <c r="P24" s="4" t="s">
        <v>154</v>
      </c>
      <c r="Q24" s="10"/>
      <c r="R24" s="10"/>
      <c r="S24" s="12"/>
      <c r="T24" s="10"/>
      <c r="U24" s="12"/>
      <c r="V24" s="10"/>
      <c r="W24" s="12"/>
      <c r="X24" s="12">
        <v>0</v>
      </c>
      <c r="Y24" s="12"/>
      <c r="Z24" s="12">
        <v>0</v>
      </c>
    </row>
    <row r="25" spans="2:26" hidden="1">
      <c r="C25" s="4" t="s">
        <v>7</v>
      </c>
      <c r="D25" s="10"/>
      <c r="E25" s="10"/>
      <c r="F25" s="13"/>
      <c r="G25" s="10"/>
      <c r="H25" s="14"/>
      <c r="I25" s="10"/>
      <c r="J25" s="10"/>
      <c r="K25" s="13"/>
      <c r="L25" s="12"/>
      <c r="M25" s="14"/>
      <c r="P25" s="4" t="s">
        <v>7</v>
      </c>
      <c r="Q25" s="10"/>
      <c r="R25" s="10"/>
      <c r="S25" s="13"/>
      <c r="T25" s="10"/>
      <c r="U25" s="14"/>
      <c r="V25" s="10"/>
      <c r="W25" s="10"/>
      <c r="X25" s="13"/>
      <c r="Y25" s="12"/>
      <c r="Z25" s="14"/>
    </row>
    <row r="26" spans="2:26" hidden="1">
      <c r="C26" s="4" t="s">
        <v>8</v>
      </c>
      <c r="D26" s="10"/>
      <c r="E26" s="10"/>
      <c r="F26" s="132"/>
      <c r="G26" s="10"/>
      <c r="H26" s="132"/>
      <c r="I26" s="10"/>
      <c r="J26" s="10"/>
      <c r="K26" s="132"/>
      <c r="L26" s="12"/>
      <c r="M26" s="132"/>
      <c r="P26" s="4" t="s">
        <v>8</v>
      </c>
      <c r="Q26" s="10"/>
      <c r="R26" s="10"/>
      <c r="S26" s="132"/>
      <c r="T26" s="10"/>
      <c r="U26" s="132"/>
      <c r="V26" s="10"/>
      <c r="W26" s="10"/>
      <c r="X26" s="132"/>
      <c r="Y26" s="12"/>
      <c r="Z26" s="132"/>
    </row>
    <row r="27" spans="2:26">
      <c r="C27" s="4" t="s">
        <v>235</v>
      </c>
      <c r="D27" s="10"/>
      <c r="E27" s="10"/>
      <c r="F27" s="132">
        <v>806475</v>
      </c>
      <c r="G27" s="10"/>
      <c r="H27" s="132">
        <v>0</v>
      </c>
      <c r="I27" s="10"/>
      <c r="J27" s="10"/>
      <c r="K27" s="132">
        <v>384028</v>
      </c>
      <c r="L27" s="12"/>
      <c r="M27" s="132">
        <v>0</v>
      </c>
      <c r="P27" s="4" t="s">
        <v>235</v>
      </c>
      <c r="Q27" s="10"/>
      <c r="R27" s="10"/>
      <c r="S27" s="132">
        <v>806475</v>
      </c>
      <c r="T27" s="10"/>
      <c r="U27" s="132">
        <v>0</v>
      </c>
      <c r="V27" s="10"/>
      <c r="W27" s="10"/>
      <c r="X27" s="132">
        <v>384028</v>
      </c>
      <c r="Y27" s="12"/>
      <c r="Z27" s="132">
        <v>0</v>
      </c>
    </row>
    <row r="28" spans="2:26">
      <c r="C28" s="4" t="s">
        <v>9</v>
      </c>
      <c r="D28" s="10"/>
      <c r="E28" s="10"/>
      <c r="F28" s="13">
        <v>24784</v>
      </c>
      <c r="G28" s="10"/>
      <c r="H28" s="14">
        <v>6888</v>
      </c>
      <c r="I28" s="10"/>
      <c r="J28" s="10"/>
      <c r="K28" s="13">
        <v>3704</v>
      </c>
      <c r="L28" s="12"/>
      <c r="M28" s="14">
        <v>2198</v>
      </c>
      <c r="P28" s="4" t="s">
        <v>9</v>
      </c>
      <c r="Q28" s="10"/>
      <c r="R28" s="10"/>
      <c r="S28" s="13">
        <v>24784</v>
      </c>
      <c r="T28" s="10"/>
      <c r="U28" s="14">
        <v>6888</v>
      </c>
      <c r="V28" s="10"/>
      <c r="W28" s="10"/>
      <c r="X28" s="13">
        <v>3704</v>
      </c>
      <c r="Y28" s="12"/>
      <c r="Z28" s="14">
        <v>2198</v>
      </c>
    </row>
    <row r="29" spans="2:26">
      <c r="B29" s="9" t="s">
        <v>10</v>
      </c>
      <c r="D29" s="10"/>
      <c r="E29" s="10"/>
      <c r="F29" s="16">
        <f>SUM(F12:F28)</f>
        <v>2264757</v>
      </c>
      <c r="G29" s="17"/>
      <c r="H29" s="16">
        <f>SUM(H12:H28)</f>
        <v>240400</v>
      </c>
      <c r="I29" s="17"/>
      <c r="J29" s="17"/>
      <c r="K29" s="16">
        <f>SUM(K12:K28)</f>
        <v>1652435</v>
      </c>
      <c r="L29" s="12"/>
      <c r="M29" s="118">
        <f>SUM(M12:M28)</f>
        <v>219983</v>
      </c>
      <c r="O29" s="9" t="s">
        <v>10</v>
      </c>
      <c r="P29" s="4"/>
      <c r="Q29" s="10"/>
      <c r="R29" s="10"/>
      <c r="S29" s="16">
        <v>2264757</v>
      </c>
      <c r="T29" s="17"/>
      <c r="U29" s="16">
        <v>240400</v>
      </c>
      <c r="V29" s="17"/>
      <c r="W29" s="17"/>
      <c r="X29" s="16">
        <v>1652435</v>
      </c>
      <c r="Y29" s="12"/>
      <c r="Z29" s="118">
        <v>219983</v>
      </c>
    </row>
    <row r="30" spans="2:26" ht="8.25" customHeight="1">
      <c r="C30" s="9"/>
      <c r="D30" s="10"/>
      <c r="E30" s="10"/>
      <c r="F30" s="11"/>
      <c r="G30" s="10"/>
      <c r="H30" s="11"/>
      <c r="I30" s="10"/>
      <c r="J30" s="10"/>
      <c r="K30" s="132"/>
      <c r="L30" s="12"/>
      <c r="M30" s="132"/>
      <c r="P30" s="9"/>
      <c r="Q30" s="10"/>
      <c r="R30" s="10"/>
      <c r="S30" s="11"/>
      <c r="T30" s="10"/>
      <c r="U30" s="11"/>
      <c r="V30" s="10"/>
      <c r="W30" s="10"/>
      <c r="X30" s="132"/>
      <c r="Y30" s="12"/>
      <c r="Z30" s="132"/>
    </row>
    <row r="31" spans="2:26">
      <c r="B31" s="9" t="s">
        <v>11</v>
      </c>
      <c r="D31" s="10"/>
      <c r="E31" s="10"/>
      <c r="F31" s="11"/>
      <c r="G31" s="10"/>
      <c r="H31" s="11"/>
      <c r="I31" s="10"/>
      <c r="J31" s="10"/>
      <c r="K31" s="132"/>
      <c r="L31" s="12"/>
      <c r="M31" s="132"/>
      <c r="O31" s="9" t="s">
        <v>11</v>
      </c>
      <c r="P31" s="4"/>
      <c r="Q31" s="10"/>
      <c r="R31" s="10"/>
      <c r="S31" s="11"/>
      <c r="T31" s="10"/>
      <c r="U31" s="11"/>
      <c r="V31" s="10"/>
      <c r="W31" s="10"/>
      <c r="X31" s="132"/>
      <c r="Y31" s="12"/>
      <c r="Z31" s="132"/>
    </row>
    <row r="32" spans="2:26">
      <c r="C32" s="4" t="s">
        <v>12</v>
      </c>
      <c r="D32" s="10">
        <v>9</v>
      </c>
      <c r="E32" s="10"/>
      <c r="F32" s="132">
        <v>50000</v>
      </c>
      <c r="G32" s="10"/>
      <c r="H32" s="132">
        <v>50000</v>
      </c>
      <c r="I32" s="10"/>
      <c r="J32" s="10"/>
      <c r="K32" s="132">
        <v>50000</v>
      </c>
      <c r="L32" s="12"/>
      <c r="M32" s="132">
        <v>50000</v>
      </c>
      <c r="P32" s="4" t="s">
        <v>12</v>
      </c>
      <c r="Q32" s="10">
        <v>9</v>
      </c>
      <c r="R32" s="10"/>
      <c r="S32" s="132">
        <v>50000</v>
      </c>
      <c r="T32" s="10"/>
      <c r="U32" s="132">
        <v>50000</v>
      </c>
      <c r="V32" s="10"/>
      <c r="W32" s="10"/>
      <c r="X32" s="132">
        <v>50000</v>
      </c>
      <c r="Y32" s="12"/>
      <c r="Z32" s="132">
        <v>50000</v>
      </c>
    </row>
    <row r="33" spans="3:26">
      <c r="C33" s="4" t="s">
        <v>13</v>
      </c>
      <c r="D33" s="10">
        <v>10</v>
      </c>
      <c r="E33" s="10"/>
      <c r="F33" s="132">
        <v>1623</v>
      </c>
      <c r="G33" s="10"/>
      <c r="H33" s="132">
        <v>1623</v>
      </c>
      <c r="I33" s="10"/>
      <c r="J33" s="10"/>
      <c r="K33" s="132">
        <v>450</v>
      </c>
      <c r="L33" s="12"/>
      <c r="M33" s="132">
        <v>450</v>
      </c>
      <c r="P33" s="4" t="s">
        <v>13</v>
      </c>
      <c r="Q33" s="10">
        <v>10</v>
      </c>
      <c r="R33" s="10"/>
      <c r="S33" s="132">
        <v>1623</v>
      </c>
      <c r="T33" s="10"/>
      <c r="U33" s="132">
        <v>1623</v>
      </c>
      <c r="V33" s="10"/>
      <c r="W33" s="10"/>
      <c r="X33" s="132">
        <v>450</v>
      </c>
      <c r="Y33" s="12"/>
      <c r="Z33" s="132">
        <v>450</v>
      </c>
    </row>
    <row r="34" spans="3:26">
      <c r="C34" s="4" t="s">
        <v>14</v>
      </c>
      <c r="D34" s="10">
        <v>11</v>
      </c>
      <c r="E34" s="10"/>
      <c r="F34" s="132">
        <v>0</v>
      </c>
      <c r="G34" s="10"/>
      <c r="H34" s="132">
        <v>0</v>
      </c>
      <c r="I34" s="10"/>
      <c r="J34" s="10"/>
      <c r="K34" s="132">
        <v>1796250</v>
      </c>
      <c r="L34" s="12"/>
      <c r="M34" s="132">
        <v>258700</v>
      </c>
      <c r="P34" s="4" t="s">
        <v>14</v>
      </c>
      <c r="Q34" s="10">
        <v>11</v>
      </c>
      <c r="R34" s="10"/>
      <c r="S34" s="132">
        <v>0</v>
      </c>
      <c r="T34" s="10"/>
      <c r="U34" s="132">
        <v>0</v>
      </c>
      <c r="V34" s="10"/>
      <c r="W34" s="10"/>
      <c r="X34" s="132">
        <v>1796250</v>
      </c>
      <c r="Y34" s="12"/>
      <c r="Z34" s="132">
        <v>258700</v>
      </c>
    </row>
    <row r="35" spans="3:26">
      <c r="C35" s="4" t="s">
        <v>15</v>
      </c>
      <c r="D35" s="10">
        <v>13.1</v>
      </c>
      <c r="E35" s="10"/>
      <c r="F35" s="132">
        <v>26601</v>
      </c>
      <c r="G35" s="10"/>
      <c r="H35" s="132">
        <v>1263776</v>
      </c>
      <c r="I35" s="10"/>
      <c r="J35" s="10"/>
      <c r="K35" s="132">
        <v>4680</v>
      </c>
      <c r="L35" s="12"/>
      <c r="M35" s="132">
        <v>1154680</v>
      </c>
      <c r="P35" s="4" t="s">
        <v>15</v>
      </c>
      <c r="Q35" s="10">
        <v>13.1</v>
      </c>
      <c r="R35" s="10"/>
      <c r="S35" s="132">
        <v>26601</v>
      </c>
      <c r="T35" s="10"/>
      <c r="U35" s="132">
        <v>1263776</v>
      </c>
      <c r="V35" s="10"/>
      <c r="W35" s="10"/>
      <c r="X35" s="132">
        <v>4680</v>
      </c>
      <c r="Y35" s="12"/>
      <c r="Z35" s="132">
        <v>1154680</v>
      </c>
    </row>
    <row r="36" spans="3:26">
      <c r="C36" s="4" t="s">
        <v>236</v>
      </c>
      <c r="D36" s="10"/>
      <c r="E36" s="10"/>
      <c r="F36" s="132">
        <v>623578</v>
      </c>
      <c r="G36" s="10"/>
      <c r="H36" s="132">
        <v>0</v>
      </c>
      <c r="I36" s="10"/>
      <c r="J36" s="10"/>
      <c r="K36" s="132">
        <v>0</v>
      </c>
      <c r="L36" s="12"/>
      <c r="M36" s="132"/>
      <c r="P36" s="4" t="s">
        <v>236</v>
      </c>
      <c r="Q36" s="10"/>
      <c r="R36" s="10"/>
      <c r="S36" s="132">
        <v>623578</v>
      </c>
      <c r="T36" s="10"/>
      <c r="U36" s="132">
        <v>0</v>
      </c>
      <c r="V36" s="10"/>
      <c r="W36" s="10"/>
      <c r="X36" s="132">
        <v>0</v>
      </c>
      <c r="Y36" s="12"/>
      <c r="Z36" s="132"/>
    </row>
    <row r="37" spans="3:26">
      <c r="C37" s="4" t="s">
        <v>210</v>
      </c>
      <c r="D37" s="10">
        <v>4.5999999999999996</v>
      </c>
      <c r="E37" s="10"/>
      <c r="F37" s="132">
        <v>0</v>
      </c>
      <c r="G37" s="10"/>
      <c r="H37" s="132">
        <v>0</v>
      </c>
      <c r="I37" s="10"/>
      <c r="J37" s="10"/>
      <c r="K37" s="132">
        <v>0</v>
      </c>
      <c r="L37" s="12"/>
      <c r="M37" s="132">
        <v>30000</v>
      </c>
      <c r="P37" s="4" t="s">
        <v>210</v>
      </c>
      <c r="Q37" s="10">
        <v>4.5999999999999996</v>
      </c>
      <c r="R37" s="10"/>
      <c r="S37" s="132">
        <v>0</v>
      </c>
      <c r="T37" s="10"/>
      <c r="U37" s="132">
        <v>0</v>
      </c>
      <c r="V37" s="10"/>
      <c r="W37" s="10"/>
      <c r="X37" s="132">
        <v>0</v>
      </c>
      <c r="Y37" s="12"/>
      <c r="Z37" s="132">
        <v>30000</v>
      </c>
    </row>
    <row r="38" spans="3:26">
      <c r="C38" s="4" t="s">
        <v>177</v>
      </c>
      <c r="D38" s="10">
        <v>12</v>
      </c>
      <c r="E38" s="10"/>
      <c r="F38" s="132">
        <v>212685</v>
      </c>
      <c r="G38" s="10"/>
      <c r="H38" s="132">
        <v>141040</v>
      </c>
      <c r="I38" s="10"/>
      <c r="J38" s="10"/>
      <c r="K38" s="132">
        <v>212685</v>
      </c>
      <c r="L38" s="12"/>
      <c r="M38" s="132">
        <v>141040</v>
      </c>
      <c r="P38" s="4" t="s">
        <v>177</v>
      </c>
      <c r="Q38" s="10">
        <v>12</v>
      </c>
      <c r="R38" s="10"/>
      <c r="S38" s="132">
        <v>212685</v>
      </c>
      <c r="T38" s="10"/>
      <c r="U38" s="132">
        <v>141040</v>
      </c>
      <c r="V38" s="10"/>
      <c r="W38" s="10"/>
      <c r="X38" s="132">
        <v>212685</v>
      </c>
      <c r="Y38" s="12"/>
      <c r="Z38" s="132">
        <v>141040</v>
      </c>
    </row>
    <row r="39" spans="3:26">
      <c r="C39" s="4" t="s">
        <v>237</v>
      </c>
      <c r="D39" s="10"/>
      <c r="E39" s="10"/>
      <c r="F39" s="132">
        <v>15249</v>
      </c>
      <c r="G39" s="10"/>
      <c r="H39" s="132">
        <v>0</v>
      </c>
      <c r="I39" s="10"/>
      <c r="J39" s="10"/>
      <c r="K39" s="132">
        <v>0</v>
      </c>
      <c r="L39" s="12"/>
      <c r="M39" s="132">
        <v>0</v>
      </c>
      <c r="P39" s="4" t="s">
        <v>237</v>
      </c>
      <c r="Q39" s="10"/>
      <c r="R39" s="10"/>
      <c r="S39" s="132">
        <v>15249</v>
      </c>
      <c r="T39" s="10"/>
      <c r="U39" s="132">
        <v>0</v>
      </c>
      <c r="V39" s="10"/>
      <c r="W39" s="10"/>
      <c r="X39" s="132">
        <v>0</v>
      </c>
      <c r="Y39" s="12"/>
      <c r="Z39" s="132">
        <v>0</v>
      </c>
    </row>
    <row r="40" spans="3:26">
      <c r="C40" s="4" t="s">
        <v>180</v>
      </c>
      <c r="D40" s="10">
        <v>8</v>
      </c>
      <c r="E40" s="10"/>
      <c r="F40" s="132">
        <v>0</v>
      </c>
      <c r="G40" s="10"/>
      <c r="H40" s="132">
        <v>8774</v>
      </c>
      <c r="I40" s="10"/>
      <c r="J40" s="10"/>
      <c r="K40" s="132">
        <v>0</v>
      </c>
      <c r="L40" s="12"/>
      <c r="M40" s="132">
        <v>0</v>
      </c>
      <c r="P40" s="4" t="s">
        <v>180</v>
      </c>
      <c r="Q40" s="10">
        <v>8</v>
      </c>
      <c r="R40" s="10"/>
      <c r="S40" s="132">
        <v>0</v>
      </c>
      <c r="T40" s="10"/>
      <c r="U40" s="132">
        <v>8774</v>
      </c>
      <c r="V40" s="10"/>
      <c r="W40" s="10"/>
      <c r="X40" s="132">
        <v>0</v>
      </c>
      <c r="Y40" s="12"/>
      <c r="Z40" s="132">
        <v>0</v>
      </c>
    </row>
    <row r="41" spans="3:26">
      <c r="C41" s="4" t="s">
        <v>238</v>
      </c>
      <c r="D41" s="10"/>
      <c r="E41" s="10"/>
      <c r="F41" s="132">
        <v>145873</v>
      </c>
      <c r="G41" s="10"/>
      <c r="H41" s="132">
        <v>0</v>
      </c>
      <c r="I41" s="10"/>
      <c r="J41" s="10"/>
      <c r="K41" s="132">
        <v>0</v>
      </c>
      <c r="L41" s="12"/>
      <c r="M41" s="132">
        <v>0</v>
      </c>
      <c r="P41" s="4" t="s">
        <v>238</v>
      </c>
      <c r="Q41" s="10"/>
      <c r="R41" s="10"/>
      <c r="S41" s="132">
        <v>145873</v>
      </c>
      <c r="T41" s="10"/>
      <c r="U41" s="132">
        <v>0</v>
      </c>
      <c r="V41" s="10"/>
      <c r="W41" s="10"/>
      <c r="X41" s="132">
        <v>0</v>
      </c>
      <c r="Y41" s="12"/>
      <c r="Z41" s="132">
        <v>0</v>
      </c>
    </row>
    <row r="42" spans="3:26">
      <c r="C42" s="4" t="s">
        <v>16</v>
      </c>
      <c r="D42" s="10">
        <v>14</v>
      </c>
      <c r="E42" s="10"/>
      <c r="F42" s="132">
        <v>58365</v>
      </c>
      <c r="G42" s="10"/>
      <c r="H42" s="132">
        <v>58365</v>
      </c>
      <c r="I42" s="10"/>
      <c r="J42" s="10"/>
      <c r="K42" s="132">
        <v>58365</v>
      </c>
      <c r="L42" s="12"/>
      <c r="M42" s="132">
        <v>58365</v>
      </c>
      <c r="P42" s="4" t="s">
        <v>16</v>
      </c>
      <c r="Q42" s="10">
        <v>14</v>
      </c>
      <c r="R42" s="10"/>
      <c r="S42" s="132">
        <v>58365</v>
      </c>
      <c r="T42" s="10"/>
      <c r="U42" s="132">
        <v>58365</v>
      </c>
      <c r="V42" s="10"/>
      <c r="W42" s="10"/>
      <c r="X42" s="132">
        <v>58365</v>
      </c>
      <c r="Y42" s="12"/>
      <c r="Z42" s="132">
        <v>58365</v>
      </c>
    </row>
    <row r="43" spans="3:26">
      <c r="C43" s="4" t="s">
        <v>17</v>
      </c>
      <c r="D43" s="10">
        <v>15</v>
      </c>
      <c r="E43" s="10"/>
      <c r="F43" s="132">
        <v>2141137</v>
      </c>
      <c r="G43" s="10"/>
      <c r="H43" s="132">
        <v>280182</v>
      </c>
      <c r="I43" s="10"/>
      <c r="J43" s="10"/>
      <c r="K43" s="132">
        <v>103615</v>
      </c>
      <c r="L43" s="12"/>
      <c r="M43" s="132">
        <v>107288</v>
      </c>
      <c r="P43" s="4" t="s">
        <v>17</v>
      </c>
      <c r="Q43" s="10">
        <v>15</v>
      </c>
      <c r="R43" s="10"/>
      <c r="S43" s="132">
        <v>2141137</v>
      </c>
      <c r="T43" s="10"/>
      <c r="U43" s="132">
        <v>280182</v>
      </c>
      <c r="V43" s="10"/>
      <c r="W43" s="10"/>
      <c r="X43" s="132">
        <v>103615</v>
      </c>
      <c r="Y43" s="12"/>
      <c r="Z43" s="132">
        <v>107288</v>
      </c>
    </row>
    <row r="44" spans="3:26">
      <c r="C44" s="4" t="s">
        <v>18</v>
      </c>
      <c r="D44" s="10">
        <v>16</v>
      </c>
      <c r="E44" s="10"/>
      <c r="F44" s="132">
        <v>94095</v>
      </c>
      <c r="G44" s="10"/>
      <c r="H44" s="132">
        <v>189502</v>
      </c>
      <c r="I44" s="10"/>
      <c r="J44" s="10"/>
      <c r="K44" s="132">
        <v>90213</v>
      </c>
      <c r="L44" s="12"/>
      <c r="M44" s="132">
        <v>96738</v>
      </c>
      <c r="P44" s="4" t="s">
        <v>18</v>
      </c>
      <c r="Q44" s="10">
        <v>16</v>
      </c>
      <c r="R44" s="10"/>
      <c r="S44" s="132">
        <v>94095</v>
      </c>
      <c r="T44" s="10"/>
      <c r="U44" s="132">
        <v>189502</v>
      </c>
      <c r="V44" s="10"/>
      <c r="W44" s="10"/>
      <c r="X44" s="132">
        <v>90213</v>
      </c>
      <c r="Y44" s="12"/>
      <c r="Z44" s="132">
        <v>96738</v>
      </c>
    </row>
    <row r="45" spans="3:26">
      <c r="C45" s="4" t="s">
        <v>19</v>
      </c>
      <c r="D45" s="10">
        <v>17</v>
      </c>
      <c r="E45" s="10"/>
      <c r="F45" s="132">
        <v>349513</v>
      </c>
      <c r="G45" s="10"/>
      <c r="H45" s="132">
        <v>99463</v>
      </c>
      <c r="I45" s="10"/>
      <c r="J45" s="10"/>
      <c r="K45" s="132">
        <v>13</v>
      </c>
      <c r="L45" s="12"/>
      <c r="M45" s="132">
        <v>25</v>
      </c>
      <c r="P45" s="4" t="s">
        <v>19</v>
      </c>
      <c r="Q45" s="10">
        <v>17</v>
      </c>
      <c r="R45" s="10"/>
      <c r="S45" s="132">
        <v>349513</v>
      </c>
      <c r="T45" s="10"/>
      <c r="U45" s="132">
        <v>99463</v>
      </c>
      <c r="V45" s="10"/>
      <c r="W45" s="10"/>
      <c r="X45" s="132">
        <v>13</v>
      </c>
      <c r="Y45" s="12"/>
      <c r="Z45" s="132">
        <v>25</v>
      </c>
    </row>
    <row r="46" spans="3:26">
      <c r="C46" s="4" t="s">
        <v>20</v>
      </c>
      <c r="D46" s="10">
        <v>3.1</v>
      </c>
      <c r="E46" s="10"/>
      <c r="F46" s="132">
        <v>1543469</v>
      </c>
      <c r="G46" s="10"/>
      <c r="H46" s="132">
        <v>54991</v>
      </c>
      <c r="I46" s="10"/>
      <c r="J46" s="10"/>
      <c r="K46" s="132">
        <v>0</v>
      </c>
      <c r="L46" s="12"/>
      <c r="M46" s="132">
        <v>0</v>
      </c>
      <c r="P46" s="4" t="s">
        <v>20</v>
      </c>
      <c r="Q46" s="10">
        <v>3.1</v>
      </c>
      <c r="R46" s="10"/>
      <c r="S46" s="132">
        <v>1543469</v>
      </c>
      <c r="T46" s="10"/>
      <c r="U46" s="132">
        <v>54991</v>
      </c>
      <c r="V46" s="10"/>
      <c r="W46" s="10"/>
      <c r="X46" s="132">
        <v>0</v>
      </c>
      <c r="Y46" s="12"/>
      <c r="Z46" s="132">
        <v>0</v>
      </c>
    </row>
    <row r="47" spans="3:26">
      <c r="C47" s="4" t="s">
        <v>21</v>
      </c>
      <c r="D47" s="10">
        <v>18</v>
      </c>
      <c r="E47" s="10"/>
      <c r="F47" s="132">
        <v>9084</v>
      </c>
      <c r="G47" s="10"/>
      <c r="H47" s="132">
        <v>23660</v>
      </c>
      <c r="I47" s="10"/>
      <c r="J47" s="10"/>
      <c r="K47" s="132">
        <v>6063</v>
      </c>
      <c r="L47" s="12"/>
      <c r="M47" s="132">
        <v>23308</v>
      </c>
      <c r="P47" s="4" t="s">
        <v>21</v>
      </c>
      <c r="Q47" s="10">
        <v>18</v>
      </c>
      <c r="R47" s="10"/>
      <c r="S47" s="132">
        <v>9084</v>
      </c>
      <c r="T47" s="10"/>
      <c r="U47" s="132">
        <v>23660</v>
      </c>
      <c r="V47" s="10"/>
      <c r="W47" s="10"/>
      <c r="X47" s="132">
        <v>6063</v>
      </c>
      <c r="Y47" s="12"/>
      <c r="Z47" s="132">
        <v>23308</v>
      </c>
    </row>
    <row r="48" spans="3:26">
      <c r="C48" s="4" t="s">
        <v>22</v>
      </c>
      <c r="D48" s="10"/>
      <c r="E48" s="10"/>
      <c r="F48" s="132">
        <v>739</v>
      </c>
      <c r="G48" s="10"/>
      <c r="H48" s="132">
        <v>1726</v>
      </c>
      <c r="I48" s="10"/>
      <c r="J48" s="10"/>
      <c r="K48" s="132">
        <v>0</v>
      </c>
      <c r="L48" s="12"/>
      <c r="M48" s="132">
        <v>0</v>
      </c>
      <c r="P48" s="4" t="s">
        <v>22</v>
      </c>
      <c r="Q48" s="10">
        <v>25.3</v>
      </c>
      <c r="R48" s="10"/>
      <c r="S48" s="132">
        <v>739</v>
      </c>
      <c r="T48" s="10"/>
      <c r="U48" s="132">
        <v>1726</v>
      </c>
      <c r="V48" s="10"/>
      <c r="W48" s="10"/>
      <c r="X48" s="132">
        <v>0</v>
      </c>
      <c r="Y48" s="12"/>
      <c r="Z48" s="132">
        <v>0</v>
      </c>
    </row>
    <row r="49" spans="2:26">
      <c r="B49" s="9" t="s">
        <v>23</v>
      </c>
      <c r="D49" s="10"/>
      <c r="E49" s="10"/>
      <c r="F49" s="16">
        <f>SUM(F32:F48)</f>
        <v>5272011</v>
      </c>
      <c r="G49" s="17"/>
      <c r="H49" s="16">
        <f>SUM(H32:H48)</f>
        <v>2173102</v>
      </c>
      <c r="I49" s="17"/>
      <c r="J49" s="17"/>
      <c r="K49" s="16">
        <f>SUM(K32:K48)</f>
        <v>2322334</v>
      </c>
      <c r="L49" s="12"/>
      <c r="M49" s="118">
        <f>SUM(M32:M48)</f>
        <v>1920594</v>
      </c>
      <c r="O49" s="9" t="s">
        <v>23</v>
      </c>
      <c r="P49" s="4"/>
      <c r="Q49" s="10"/>
      <c r="R49" s="10"/>
      <c r="S49" s="16">
        <v>5272011</v>
      </c>
      <c r="T49" s="17"/>
      <c r="U49" s="16">
        <v>2173102</v>
      </c>
      <c r="V49" s="17"/>
      <c r="W49" s="17"/>
      <c r="X49" s="16">
        <v>2322334</v>
      </c>
      <c r="Y49" s="12"/>
      <c r="Z49" s="118">
        <v>1920594</v>
      </c>
    </row>
    <row r="50" spans="2:26" ht="21.75" thickBot="1">
      <c r="B50" s="9" t="s">
        <v>24</v>
      </c>
      <c r="D50" s="10"/>
      <c r="E50" s="10"/>
      <c r="F50" s="117">
        <f>+F49+F29</f>
        <v>7536768</v>
      </c>
      <c r="G50" s="17"/>
      <c r="H50" s="117">
        <f>+H49+H29</f>
        <v>2413502</v>
      </c>
      <c r="I50" s="17"/>
      <c r="J50" s="17"/>
      <c r="K50" s="117">
        <f>+K49+K29</f>
        <v>3974769</v>
      </c>
      <c r="L50" s="12"/>
      <c r="M50" s="117">
        <f>+M49+M29</f>
        <v>2140577</v>
      </c>
      <c r="O50" s="9" t="s">
        <v>24</v>
      </c>
      <c r="P50" s="4"/>
      <c r="Q50" s="10"/>
      <c r="R50" s="10"/>
      <c r="S50" s="117">
        <v>7536768</v>
      </c>
      <c r="T50" s="17"/>
      <c r="U50" s="117">
        <v>2413502</v>
      </c>
      <c r="V50" s="17"/>
      <c r="W50" s="17"/>
      <c r="X50" s="117">
        <v>3974769</v>
      </c>
      <c r="Y50" s="12"/>
      <c r="Z50" s="117">
        <v>2140577</v>
      </c>
    </row>
    <row r="51" spans="2:26" ht="13.5" customHeight="1" thickTop="1">
      <c r="C51" s="9"/>
      <c r="D51" s="10"/>
      <c r="E51" s="10"/>
      <c r="F51" s="12"/>
      <c r="G51" s="17"/>
      <c r="H51" s="12"/>
      <c r="I51" s="17"/>
      <c r="J51" s="17"/>
      <c r="K51" s="12"/>
      <c r="L51" s="12"/>
      <c r="M51" s="12"/>
      <c r="P51" s="9"/>
      <c r="Q51" s="10"/>
      <c r="R51" s="10"/>
      <c r="S51" s="12"/>
      <c r="T51" s="17"/>
      <c r="U51" s="12"/>
      <c r="V51" s="17"/>
      <c r="W51" s="17"/>
      <c r="X51" s="12"/>
      <c r="Y51" s="12"/>
      <c r="Z51" s="12"/>
    </row>
    <row r="52" spans="2:26">
      <c r="C52" s="120" t="s">
        <v>188</v>
      </c>
      <c r="D52" s="10"/>
      <c r="E52" s="10"/>
      <c r="F52" s="134"/>
      <c r="G52" s="10"/>
      <c r="H52" s="10"/>
      <c r="I52" s="10"/>
      <c r="J52" s="10"/>
      <c r="K52" s="135"/>
      <c r="L52" s="134"/>
      <c r="M52" s="134"/>
      <c r="P52" s="120" t="s">
        <v>188</v>
      </c>
      <c r="Q52" s="10"/>
      <c r="R52" s="10"/>
      <c r="S52" s="134"/>
      <c r="T52" s="10"/>
      <c r="U52" s="10"/>
      <c r="V52" s="10"/>
      <c r="W52" s="10"/>
      <c r="X52" s="135"/>
      <c r="Y52" s="134"/>
      <c r="Z52" s="134"/>
    </row>
    <row r="53" spans="2:26">
      <c r="C53" s="120"/>
      <c r="D53" s="10"/>
      <c r="E53" s="10"/>
      <c r="F53" s="134"/>
      <c r="G53" s="10"/>
      <c r="H53" s="10"/>
      <c r="I53" s="10"/>
      <c r="J53" s="10"/>
      <c r="K53" s="135"/>
      <c r="L53" s="134"/>
      <c r="M53" s="134"/>
      <c r="P53" s="120"/>
      <c r="Q53" s="10"/>
      <c r="R53" s="10"/>
      <c r="S53" s="134"/>
      <c r="T53" s="10"/>
      <c r="U53" s="10"/>
      <c r="V53" s="10"/>
      <c r="W53" s="10"/>
      <c r="X53" s="135"/>
      <c r="Y53" s="134"/>
      <c r="Z53" s="134"/>
    </row>
    <row r="54" spans="2:26" ht="19.7" customHeight="1">
      <c r="C54" s="120"/>
      <c r="D54" s="10"/>
      <c r="E54" s="10"/>
      <c r="F54" s="134"/>
      <c r="G54" s="10"/>
      <c r="H54" s="10"/>
      <c r="I54" s="10"/>
      <c r="J54" s="10"/>
      <c r="K54" s="135"/>
      <c r="L54" s="134"/>
      <c r="M54" s="134"/>
      <c r="P54" s="120"/>
      <c r="Q54" s="10"/>
      <c r="R54" s="10"/>
      <c r="S54" s="134"/>
      <c r="T54" s="10"/>
      <c r="U54" s="10"/>
      <c r="V54" s="10"/>
      <c r="W54" s="10"/>
      <c r="X54" s="135"/>
      <c r="Y54" s="134"/>
      <c r="Z54" s="134"/>
    </row>
    <row r="55" spans="2:26">
      <c r="C55" s="10" t="s">
        <v>1</v>
      </c>
      <c r="D55" s="10"/>
      <c r="E55" s="10"/>
      <c r="F55" s="221" t="s">
        <v>2</v>
      </c>
      <c r="G55" s="222"/>
      <c r="H55" s="222"/>
      <c r="I55" s="222"/>
      <c r="J55" s="222"/>
      <c r="K55" s="222"/>
      <c r="L55" s="222"/>
      <c r="M55" s="222"/>
      <c r="P55" s="10" t="s">
        <v>1</v>
      </c>
      <c r="Q55" s="10"/>
      <c r="R55" s="10"/>
      <c r="S55" s="221" t="s">
        <v>2</v>
      </c>
      <c r="T55" s="222"/>
      <c r="U55" s="222"/>
      <c r="V55" s="222"/>
      <c r="W55" s="222"/>
      <c r="X55" s="222"/>
      <c r="Y55" s="222"/>
      <c r="Z55" s="222"/>
    </row>
    <row r="56" spans="2:26">
      <c r="C56" s="10" t="s">
        <v>148</v>
      </c>
      <c r="D56" s="10"/>
      <c r="E56" s="10"/>
      <c r="F56" s="221" t="s">
        <v>147</v>
      </c>
      <c r="G56" s="222"/>
      <c r="H56" s="222"/>
      <c r="I56" s="222"/>
      <c r="J56" s="222"/>
      <c r="K56" s="222"/>
      <c r="L56" s="222"/>
      <c r="M56" s="222"/>
      <c r="P56" s="10" t="s">
        <v>148</v>
      </c>
      <c r="Q56" s="10"/>
      <c r="R56" s="10"/>
      <c r="S56" s="221" t="s">
        <v>147</v>
      </c>
      <c r="T56" s="222"/>
      <c r="U56" s="222"/>
      <c r="V56" s="222"/>
      <c r="W56" s="222"/>
      <c r="X56" s="222"/>
      <c r="Y56" s="222"/>
      <c r="Z56" s="222"/>
    </row>
    <row r="57" spans="2:26">
      <c r="C57" s="221" t="s">
        <v>162</v>
      </c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P57" s="221" t="s">
        <v>162</v>
      </c>
      <c r="Q57" s="222"/>
      <c r="R57" s="222"/>
      <c r="S57" s="222"/>
      <c r="T57" s="222"/>
      <c r="U57" s="222"/>
      <c r="V57" s="222"/>
      <c r="W57" s="222"/>
      <c r="X57" s="222"/>
      <c r="Y57" s="222"/>
      <c r="Z57" s="222"/>
    </row>
    <row r="58" spans="2:26">
      <c r="C58" s="103"/>
      <c r="D58" s="10"/>
      <c r="E58" s="10"/>
      <c r="F58" s="10"/>
      <c r="G58" s="10"/>
      <c r="H58" s="10"/>
      <c r="I58" s="10"/>
      <c r="J58" s="10"/>
      <c r="K58" s="10"/>
      <c r="L58" s="10"/>
      <c r="M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2:26">
      <c r="C59" s="217" t="s">
        <v>49</v>
      </c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P59" s="217" t="s">
        <v>49</v>
      </c>
      <c r="Q59" s="217"/>
      <c r="R59" s="217"/>
      <c r="S59" s="217"/>
      <c r="T59" s="217"/>
      <c r="U59" s="217"/>
      <c r="V59" s="217"/>
      <c r="W59" s="217"/>
      <c r="X59" s="217"/>
      <c r="Y59" s="217"/>
      <c r="Z59" s="217"/>
    </row>
    <row r="60" spans="2:26">
      <c r="C60" s="217" t="s">
        <v>184</v>
      </c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P60" s="217" t="s">
        <v>184</v>
      </c>
      <c r="Q60" s="217"/>
      <c r="R60" s="217"/>
      <c r="S60" s="217"/>
      <c r="T60" s="217"/>
      <c r="U60" s="217"/>
      <c r="V60" s="217"/>
      <c r="W60" s="217"/>
      <c r="X60" s="217"/>
      <c r="Y60" s="217"/>
      <c r="Z60" s="217"/>
    </row>
    <row r="61" spans="2:26">
      <c r="C61" s="217" t="s">
        <v>218</v>
      </c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P61" s="217" t="s">
        <v>218</v>
      </c>
      <c r="Q61" s="217"/>
      <c r="R61" s="217"/>
      <c r="S61" s="217"/>
      <c r="T61" s="217"/>
      <c r="U61" s="217"/>
      <c r="V61" s="217"/>
      <c r="W61" s="217"/>
      <c r="X61" s="217"/>
      <c r="Y61" s="217"/>
      <c r="Z61" s="217"/>
    </row>
    <row r="62" spans="2:26" ht="8.25" customHeight="1"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</row>
    <row r="63" spans="2:26">
      <c r="C63" s="1"/>
      <c r="F63" s="218" t="s">
        <v>46</v>
      </c>
      <c r="G63" s="218"/>
      <c r="H63" s="218"/>
      <c r="I63" s="218"/>
      <c r="J63" s="218"/>
      <c r="K63" s="218"/>
      <c r="L63" s="218"/>
      <c r="M63" s="218"/>
      <c r="P63" s="1"/>
      <c r="Q63" s="2"/>
      <c r="R63" s="2"/>
      <c r="S63" s="218" t="s">
        <v>46</v>
      </c>
      <c r="T63" s="218"/>
      <c r="U63" s="218"/>
      <c r="V63" s="218"/>
      <c r="W63" s="218"/>
      <c r="X63" s="218"/>
      <c r="Y63" s="218"/>
      <c r="Z63" s="218"/>
    </row>
    <row r="64" spans="2:26">
      <c r="C64" s="1"/>
      <c r="F64" s="218" t="s">
        <v>47</v>
      </c>
      <c r="G64" s="218"/>
      <c r="H64" s="218"/>
      <c r="I64" s="218"/>
      <c r="K64" s="219" t="s">
        <v>48</v>
      </c>
      <c r="L64" s="219"/>
      <c r="M64" s="219"/>
      <c r="P64" s="1"/>
      <c r="Q64" s="2"/>
      <c r="R64" s="2"/>
      <c r="S64" s="218" t="s">
        <v>47</v>
      </c>
      <c r="T64" s="218"/>
      <c r="U64" s="218"/>
      <c r="V64" s="218"/>
      <c r="W64" s="2"/>
      <c r="X64" s="219" t="s">
        <v>48</v>
      </c>
      <c r="Y64" s="219"/>
      <c r="Z64" s="219"/>
    </row>
    <row r="65" spans="2:26">
      <c r="D65" s="113" t="s">
        <v>45</v>
      </c>
      <c r="E65" s="3"/>
      <c r="F65" s="5" t="s">
        <v>219</v>
      </c>
      <c r="G65" s="3"/>
      <c r="H65" s="5" t="s">
        <v>179</v>
      </c>
      <c r="I65" s="3"/>
      <c r="J65" s="3"/>
      <c r="K65" s="5" t="s">
        <v>219</v>
      </c>
      <c r="L65" s="3"/>
      <c r="M65" s="5" t="s">
        <v>179</v>
      </c>
      <c r="P65" s="4"/>
      <c r="Q65" s="113" t="s">
        <v>45</v>
      </c>
      <c r="R65" s="3"/>
      <c r="S65" s="5" t="s">
        <v>219</v>
      </c>
      <c r="T65" s="3"/>
      <c r="U65" s="5" t="s">
        <v>179</v>
      </c>
      <c r="V65" s="3"/>
      <c r="W65" s="3"/>
      <c r="X65" s="5" t="s">
        <v>219</v>
      </c>
      <c r="Y65" s="3"/>
      <c r="Z65" s="5" t="s">
        <v>179</v>
      </c>
    </row>
    <row r="66" spans="2:26" ht="63">
      <c r="D66" s="3"/>
      <c r="E66" s="3"/>
      <c r="F66" s="8" t="s">
        <v>200</v>
      </c>
      <c r="G66" s="8"/>
      <c r="H66" s="8" t="s">
        <v>201</v>
      </c>
      <c r="I66" s="3"/>
      <c r="J66" s="3"/>
      <c r="K66" s="8" t="s">
        <v>200</v>
      </c>
      <c r="L66" s="8"/>
      <c r="M66" s="8" t="s">
        <v>201</v>
      </c>
      <c r="P66" s="4"/>
      <c r="Q66" s="3"/>
      <c r="R66" s="3"/>
      <c r="S66" s="8" t="s">
        <v>200</v>
      </c>
      <c r="T66" s="8"/>
      <c r="U66" s="8" t="s">
        <v>201</v>
      </c>
      <c r="V66" s="3"/>
      <c r="W66" s="3"/>
      <c r="X66" s="8" t="s">
        <v>200</v>
      </c>
      <c r="Y66" s="8"/>
      <c r="Z66" s="8" t="s">
        <v>201</v>
      </c>
    </row>
    <row r="67" spans="2:26">
      <c r="B67" s="216" t="s">
        <v>25</v>
      </c>
      <c r="C67" s="216"/>
      <c r="E67" s="3"/>
      <c r="F67" s="3"/>
      <c r="G67" s="3"/>
      <c r="H67" s="3"/>
      <c r="I67" s="3"/>
      <c r="J67" s="3"/>
      <c r="K67" s="129"/>
      <c r="L67" s="3"/>
      <c r="M67" s="129"/>
      <c r="O67" s="216" t="s">
        <v>25</v>
      </c>
      <c r="P67" s="216"/>
      <c r="Q67" s="2"/>
      <c r="R67" s="3"/>
      <c r="S67" s="3"/>
      <c r="T67" s="3"/>
      <c r="U67" s="3"/>
      <c r="V67" s="3"/>
      <c r="W67" s="3"/>
      <c r="X67" s="129"/>
      <c r="Y67" s="3"/>
      <c r="Z67" s="129"/>
    </row>
    <row r="68" spans="2:26">
      <c r="B68" s="9" t="s">
        <v>26</v>
      </c>
      <c r="D68" s="10"/>
      <c r="E68" s="10"/>
      <c r="F68" s="134"/>
      <c r="G68" s="10"/>
      <c r="H68" s="134"/>
      <c r="I68" s="10"/>
      <c r="J68" s="10"/>
      <c r="K68" s="135"/>
      <c r="L68" s="134"/>
      <c r="M68" s="135"/>
      <c r="O68" s="9" t="s">
        <v>26</v>
      </c>
      <c r="P68" s="4"/>
      <c r="Q68" s="10"/>
      <c r="R68" s="10"/>
      <c r="S68" s="134"/>
      <c r="T68" s="10"/>
      <c r="U68" s="134"/>
      <c r="V68" s="10"/>
      <c r="W68" s="10"/>
      <c r="X68" s="135"/>
      <c r="Y68" s="134"/>
      <c r="Z68" s="135"/>
    </row>
    <row r="69" spans="2:26">
      <c r="C69" s="4" t="s">
        <v>211</v>
      </c>
      <c r="D69" s="10"/>
      <c r="E69" s="10"/>
      <c r="F69" s="21"/>
      <c r="G69" s="10"/>
      <c r="H69" s="21"/>
      <c r="I69" s="10"/>
      <c r="J69" s="10"/>
      <c r="K69" s="21"/>
      <c r="L69" s="12"/>
      <c r="M69" s="21"/>
      <c r="P69" s="4" t="s">
        <v>211</v>
      </c>
      <c r="Q69" s="10"/>
      <c r="R69" s="10"/>
      <c r="S69" s="21"/>
      <c r="T69" s="10"/>
      <c r="U69" s="21"/>
      <c r="V69" s="10"/>
      <c r="W69" s="10"/>
      <c r="X69" s="21"/>
      <c r="Y69" s="12"/>
      <c r="Z69" s="21"/>
    </row>
    <row r="70" spans="2:26">
      <c r="C70" s="4" t="s">
        <v>5</v>
      </c>
      <c r="D70" s="10">
        <v>4.8</v>
      </c>
      <c r="E70" s="10"/>
      <c r="F70" s="21">
        <v>3305</v>
      </c>
      <c r="G70" s="10"/>
      <c r="H70" s="21">
        <v>73013</v>
      </c>
      <c r="I70" s="10"/>
      <c r="J70" s="10"/>
      <c r="K70" s="21">
        <v>218</v>
      </c>
      <c r="L70" s="12"/>
      <c r="M70" s="21">
        <v>69368</v>
      </c>
      <c r="P70" s="4" t="s">
        <v>5</v>
      </c>
      <c r="Q70" s="10">
        <v>4.8</v>
      </c>
      <c r="R70" s="10"/>
      <c r="S70" s="21">
        <v>3305</v>
      </c>
      <c r="T70" s="10"/>
      <c r="U70" s="21">
        <v>73013</v>
      </c>
      <c r="V70" s="10"/>
      <c r="W70" s="10"/>
      <c r="X70" s="21">
        <v>218</v>
      </c>
      <c r="Y70" s="12"/>
      <c r="Z70" s="21">
        <v>69368</v>
      </c>
    </row>
    <row r="71" spans="2:26">
      <c r="C71" s="4" t="s">
        <v>6</v>
      </c>
      <c r="D71" s="10"/>
      <c r="E71" s="10"/>
      <c r="F71" s="21">
        <v>210596</v>
      </c>
      <c r="G71" s="10"/>
      <c r="H71" s="21">
        <v>37411</v>
      </c>
      <c r="I71" s="10"/>
      <c r="J71" s="10"/>
      <c r="K71" s="21">
        <v>91174</v>
      </c>
      <c r="L71" s="12"/>
      <c r="M71" s="21">
        <v>26425</v>
      </c>
      <c r="P71" s="4" t="s">
        <v>6</v>
      </c>
      <c r="Q71" s="10"/>
      <c r="R71" s="10"/>
      <c r="S71" s="21">
        <v>210596</v>
      </c>
      <c r="T71" s="10"/>
      <c r="U71" s="21">
        <v>37411</v>
      </c>
      <c r="V71" s="10"/>
      <c r="W71" s="10"/>
      <c r="X71" s="21">
        <v>91174</v>
      </c>
      <c r="Y71" s="12"/>
      <c r="Z71" s="21">
        <v>26425</v>
      </c>
    </row>
    <row r="72" spans="2:26">
      <c r="C72" s="4" t="s">
        <v>239</v>
      </c>
      <c r="D72" s="10"/>
      <c r="E72" s="10"/>
      <c r="F72" s="21">
        <v>437920</v>
      </c>
      <c r="G72" s="10"/>
      <c r="H72" s="21">
        <v>0</v>
      </c>
      <c r="I72" s="10"/>
      <c r="J72" s="10"/>
      <c r="K72" s="21">
        <v>437920</v>
      </c>
      <c r="L72" s="12"/>
      <c r="M72" s="21">
        <v>0</v>
      </c>
      <c r="P72" s="4" t="s">
        <v>239</v>
      </c>
      <c r="Q72" s="10"/>
      <c r="R72" s="10"/>
      <c r="S72" s="21">
        <v>437920</v>
      </c>
      <c r="T72" s="10"/>
      <c r="U72" s="21">
        <v>0</v>
      </c>
      <c r="V72" s="10"/>
      <c r="W72" s="10"/>
      <c r="X72" s="21">
        <v>437920</v>
      </c>
      <c r="Y72" s="12"/>
      <c r="Z72" s="21">
        <v>0</v>
      </c>
    </row>
    <row r="73" spans="2:26">
      <c r="C73" s="4" t="s">
        <v>27</v>
      </c>
      <c r="D73" s="10">
        <v>19</v>
      </c>
      <c r="E73" s="10"/>
      <c r="F73" s="21">
        <v>18450</v>
      </c>
      <c r="G73" s="10"/>
      <c r="H73" s="21">
        <v>31902</v>
      </c>
      <c r="I73" s="10"/>
      <c r="J73" s="10"/>
      <c r="K73" s="21">
        <v>16625</v>
      </c>
      <c r="L73" s="12"/>
      <c r="M73" s="21">
        <v>16126</v>
      </c>
      <c r="P73" s="4" t="s">
        <v>27</v>
      </c>
      <c r="Q73" s="10">
        <v>19</v>
      </c>
      <c r="R73" s="10"/>
      <c r="S73" s="21">
        <v>18450</v>
      </c>
      <c r="T73" s="10"/>
      <c r="U73" s="21">
        <v>31902</v>
      </c>
      <c r="V73" s="10"/>
      <c r="W73" s="10"/>
      <c r="X73" s="21">
        <v>16625</v>
      </c>
      <c r="Y73" s="12"/>
      <c r="Z73" s="21">
        <v>16126</v>
      </c>
    </row>
    <row r="74" spans="2:26">
      <c r="C74" s="4" t="s">
        <v>240</v>
      </c>
      <c r="D74" s="10">
        <v>20</v>
      </c>
      <c r="E74" s="10"/>
      <c r="F74" s="21">
        <v>203509</v>
      </c>
      <c r="G74" s="10"/>
      <c r="H74" s="21">
        <v>0</v>
      </c>
      <c r="I74" s="10"/>
      <c r="J74" s="10"/>
      <c r="K74" s="21">
        <v>0</v>
      </c>
      <c r="L74" s="12"/>
      <c r="M74" s="21">
        <v>0</v>
      </c>
      <c r="P74" s="4" t="s">
        <v>240</v>
      </c>
      <c r="Q74" s="10">
        <v>20</v>
      </c>
      <c r="R74" s="10"/>
      <c r="S74" s="21">
        <v>203509</v>
      </c>
      <c r="T74" s="10"/>
      <c r="U74" s="21">
        <v>0</v>
      </c>
      <c r="V74" s="10"/>
      <c r="W74" s="10"/>
      <c r="X74" s="21">
        <v>0</v>
      </c>
      <c r="Y74" s="12"/>
      <c r="Z74" s="21">
        <v>0</v>
      </c>
    </row>
    <row r="75" spans="2:26">
      <c r="C75" s="4" t="s">
        <v>217</v>
      </c>
      <c r="D75" s="10">
        <v>22</v>
      </c>
      <c r="E75" s="10"/>
      <c r="F75" s="21">
        <v>49739</v>
      </c>
      <c r="G75" s="10"/>
      <c r="H75" s="21">
        <v>0</v>
      </c>
      <c r="I75" s="10"/>
      <c r="J75" s="10"/>
      <c r="K75" s="21">
        <v>49739</v>
      </c>
      <c r="L75" s="12"/>
      <c r="M75" s="21">
        <v>0</v>
      </c>
      <c r="P75" s="4" t="s">
        <v>217</v>
      </c>
      <c r="Q75" s="10">
        <v>22</v>
      </c>
      <c r="R75" s="10"/>
      <c r="S75" s="21">
        <v>49739</v>
      </c>
      <c r="T75" s="10"/>
      <c r="U75" s="21">
        <v>0</v>
      </c>
      <c r="V75" s="10"/>
      <c r="W75" s="10"/>
      <c r="X75" s="21">
        <v>49739</v>
      </c>
      <c r="Y75" s="12"/>
      <c r="Z75" s="21">
        <v>0</v>
      </c>
    </row>
    <row r="76" spans="2:26">
      <c r="C76" s="4" t="s">
        <v>241</v>
      </c>
      <c r="D76" s="10">
        <v>4.9000000000000004</v>
      </c>
      <c r="E76" s="10"/>
      <c r="F76" s="21">
        <v>232391</v>
      </c>
      <c r="G76" s="10"/>
      <c r="H76" s="21">
        <v>0</v>
      </c>
      <c r="I76" s="10"/>
      <c r="J76" s="10"/>
      <c r="K76" s="21">
        <v>0</v>
      </c>
      <c r="L76" s="12"/>
      <c r="M76" s="21">
        <v>0</v>
      </c>
      <c r="P76" s="4" t="s">
        <v>241</v>
      </c>
      <c r="Q76" s="10">
        <v>4.9000000000000004</v>
      </c>
      <c r="R76" s="10"/>
      <c r="S76" s="21">
        <v>232391</v>
      </c>
      <c r="T76" s="10"/>
      <c r="U76" s="21">
        <v>0</v>
      </c>
      <c r="V76" s="10"/>
      <c r="W76" s="10"/>
      <c r="X76" s="21">
        <v>0</v>
      </c>
      <c r="Y76" s="12"/>
      <c r="Z76" s="21">
        <v>0</v>
      </c>
    </row>
    <row r="77" spans="2:26">
      <c r="C77" s="4" t="s">
        <v>242</v>
      </c>
      <c r="D77" s="10"/>
      <c r="E77" s="10"/>
      <c r="F77" s="21">
        <v>127702</v>
      </c>
      <c r="G77" s="10"/>
      <c r="H77" s="21">
        <v>0</v>
      </c>
      <c r="I77" s="10"/>
      <c r="J77" s="10"/>
      <c r="K77" s="21">
        <v>0</v>
      </c>
      <c r="L77" s="12"/>
      <c r="M77" s="21">
        <v>0</v>
      </c>
      <c r="P77" s="4" t="s">
        <v>242</v>
      </c>
      <c r="Q77" s="10"/>
      <c r="R77" s="10"/>
      <c r="S77" s="21">
        <v>127702</v>
      </c>
      <c r="T77" s="10"/>
      <c r="U77" s="21">
        <v>0</v>
      </c>
      <c r="V77" s="10"/>
      <c r="W77" s="10"/>
      <c r="X77" s="21">
        <v>0</v>
      </c>
      <c r="Y77" s="12"/>
      <c r="Z77" s="21">
        <v>0</v>
      </c>
    </row>
    <row r="78" spans="2:26">
      <c r="C78" s="4" t="s">
        <v>232</v>
      </c>
      <c r="D78" s="10"/>
      <c r="E78" s="10"/>
      <c r="F78" s="21">
        <v>13070</v>
      </c>
      <c r="G78" s="10"/>
      <c r="H78" s="21">
        <v>0</v>
      </c>
      <c r="I78" s="10"/>
      <c r="J78" s="10"/>
      <c r="K78" s="21">
        <v>0</v>
      </c>
      <c r="L78" s="12"/>
      <c r="M78" s="21">
        <v>0</v>
      </c>
      <c r="P78" s="4" t="s">
        <v>232</v>
      </c>
      <c r="Q78" s="10"/>
      <c r="R78" s="10"/>
      <c r="S78" s="21">
        <v>13070</v>
      </c>
      <c r="T78" s="10"/>
      <c r="U78" s="21">
        <v>0</v>
      </c>
      <c r="V78" s="10"/>
      <c r="W78" s="10"/>
      <c r="X78" s="21">
        <v>0</v>
      </c>
      <c r="Y78" s="12"/>
      <c r="Z78" s="21">
        <v>0</v>
      </c>
    </row>
    <row r="79" spans="2:26">
      <c r="C79" s="4" t="s">
        <v>28</v>
      </c>
      <c r="D79" s="10"/>
      <c r="E79" s="10"/>
      <c r="F79" s="21">
        <v>51965</v>
      </c>
      <c r="G79" s="10"/>
      <c r="H79" s="21">
        <v>2646</v>
      </c>
      <c r="I79" s="10"/>
      <c r="J79" s="10"/>
      <c r="K79" s="21">
        <v>1931</v>
      </c>
      <c r="L79" s="12"/>
      <c r="M79" s="21">
        <v>1031</v>
      </c>
      <c r="P79" s="4" t="s">
        <v>28</v>
      </c>
      <c r="Q79" s="10"/>
      <c r="R79" s="10"/>
      <c r="S79" s="21">
        <v>51965</v>
      </c>
      <c r="T79" s="10"/>
      <c r="U79" s="21">
        <v>2646</v>
      </c>
      <c r="V79" s="10"/>
      <c r="W79" s="10"/>
      <c r="X79" s="21">
        <v>1931</v>
      </c>
      <c r="Y79" s="12"/>
      <c r="Z79" s="21">
        <v>1031</v>
      </c>
    </row>
    <row r="80" spans="2:26">
      <c r="B80" s="9" t="s">
        <v>29</v>
      </c>
      <c r="D80" s="10"/>
      <c r="E80" s="10"/>
      <c r="F80" s="16">
        <f>SUM(F70:F79)</f>
        <v>1348647</v>
      </c>
      <c r="G80" s="10"/>
      <c r="H80" s="16">
        <f>SUM(H70:H79)</f>
        <v>144972</v>
      </c>
      <c r="I80" s="10"/>
      <c r="J80" s="10"/>
      <c r="K80" s="136">
        <f>SUM(K70:K79)</f>
        <v>597607</v>
      </c>
      <c r="L80" s="12"/>
      <c r="M80" s="136">
        <f>SUM(M70:M79)</f>
        <v>112950</v>
      </c>
      <c r="O80" s="9" t="s">
        <v>29</v>
      </c>
      <c r="P80" s="4"/>
      <c r="Q80" s="10"/>
      <c r="R80" s="10"/>
      <c r="S80" s="16">
        <v>1348647</v>
      </c>
      <c r="T80" s="10"/>
      <c r="U80" s="16">
        <v>144972</v>
      </c>
      <c r="V80" s="10"/>
      <c r="W80" s="10"/>
      <c r="X80" s="136">
        <v>597607</v>
      </c>
      <c r="Y80" s="12"/>
      <c r="Z80" s="136">
        <v>112950</v>
      </c>
    </row>
    <row r="81" spans="2:26" ht="8.25" customHeight="1">
      <c r="C81" s="9"/>
      <c r="D81" s="10"/>
      <c r="E81" s="10"/>
      <c r="F81" s="11"/>
      <c r="G81" s="10"/>
      <c r="H81" s="11"/>
      <c r="I81" s="10"/>
      <c r="J81" s="10"/>
      <c r="K81" s="132"/>
      <c r="L81" s="12"/>
      <c r="M81" s="132"/>
      <c r="P81" s="9"/>
      <c r="Q81" s="10"/>
      <c r="R81" s="10"/>
      <c r="S81" s="11"/>
      <c r="T81" s="10"/>
      <c r="U81" s="11"/>
      <c r="V81" s="10"/>
      <c r="W81" s="10"/>
      <c r="X81" s="132"/>
      <c r="Y81" s="12"/>
      <c r="Z81" s="132"/>
    </row>
    <row r="82" spans="2:26">
      <c r="B82" s="9" t="s">
        <v>30</v>
      </c>
      <c r="D82" s="10"/>
      <c r="E82" s="10"/>
      <c r="F82" s="11"/>
      <c r="G82" s="10"/>
      <c r="H82" s="11"/>
      <c r="I82" s="10"/>
      <c r="J82" s="10"/>
      <c r="K82" s="132"/>
      <c r="L82" s="12"/>
      <c r="M82" s="132"/>
      <c r="O82" s="9" t="s">
        <v>30</v>
      </c>
      <c r="P82" s="4"/>
      <c r="Q82" s="10"/>
      <c r="R82" s="10"/>
      <c r="S82" s="11"/>
      <c r="T82" s="10"/>
      <c r="U82" s="11"/>
      <c r="V82" s="10"/>
      <c r="W82" s="10"/>
      <c r="X82" s="132"/>
      <c r="Y82" s="12"/>
      <c r="Z82" s="132"/>
    </row>
    <row r="83" spans="2:26">
      <c r="C83" s="4" t="s">
        <v>31</v>
      </c>
      <c r="D83" s="10">
        <v>19</v>
      </c>
      <c r="E83" s="10"/>
      <c r="F83" s="132">
        <v>31696</v>
      </c>
      <c r="G83" s="10"/>
      <c r="H83" s="132">
        <v>72059</v>
      </c>
      <c r="I83" s="10"/>
      <c r="J83" s="10"/>
      <c r="K83" s="132">
        <v>29485</v>
      </c>
      <c r="L83" s="12"/>
      <c r="M83" s="132">
        <v>36983</v>
      </c>
      <c r="P83" s="4" t="s">
        <v>31</v>
      </c>
      <c r="Q83" s="10">
        <v>19</v>
      </c>
      <c r="R83" s="10"/>
      <c r="S83" s="132">
        <v>31696</v>
      </c>
      <c r="T83" s="10"/>
      <c r="U83" s="132">
        <v>72059</v>
      </c>
      <c r="V83" s="10"/>
      <c r="W83" s="10"/>
      <c r="X83" s="132">
        <v>29485</v>
      </c>
      <c r="Y83" s="12"/>
      <c r="Z83" s="132">
        <v>36983</v>
      </c>
    </row>
    <row r="84" spans="2:26">
      <c r="C84" s="4" t="s">
        <v>243</v>
      </c>
      <c r="D84" s="10">
        <v>20</v>
      </c>
      <c r="E84" s="10"/>
      <c r="F84" s="132">
        <v>1561385</v>
      </c>
      <c r="G84" s="10"/>
      <c r="H84" s="132">
        <v>0</v>
      </c>
      <c r="I84" s="10"/>
      <c r="J84" s="10"/>
      <c r="K84" s="132">
        <v>0</v>
      </c>
      <c r="L84" s="12"/>
      <c r="M84" s="132">
        <v>0</v>
      </c>
      <c r="P84" s="4" t="s">
        <v>243</v>
      </c>
      <c r="Q84" s="10">
        <v>20</v>
      </c>
      <c r="R84" s="10"/>
      <c r="S84" s="132">
        <v>1561385</v>
      </c>
      <c r="T84" s="10"/>
      <c r="U84" s="132">
        <v>0</v>
      </c>
      <c r="V84" s="10"/>
      <c r="W84" s="10"/>
      <c r="X84" s="132">
        <v>0</v>
      </c>
      <c r="Y84" s="12"/>
      <c r="Z84" s="132">
        <v>0</v>
      </c>
    </row>
    <row r="85" spans="2:26">
      <c r="C85" s="4" t="s">
        <v>244</v>
      </c>
      <c r="D85" s="10">
        <v>21</v>
      </c>
      <c r="E85" s="10"/>
      <c r="F85" s="132">
        <v>78837</v>
      </c>
      <c r="G85" s="10"/>
      <c r="H85" s="132">
        <v>0</v>
      </c>
      <c r="I85" s="10"/>
      <c r="J85" s="10"/>
      <c r="K85" s="132">
        <v>0</v>
      </c>
      <c r="L85" s="12"/>
      <c r="M85" s="132">
        <v>0</v>
      </c>
      <c r="P85" s="4" t="s">
        <v>244</v>
      </c>
      <c r="Q85" s="10">
        <v>21</v>
      </c>
      <c r="R85" s="10"/>
      <c r="S85" s="132">
        <v>78837</v>
      </c>
      <c r="T85" s="10"/>
      <c r="U85" s="132">
        <v>0</v>
      </c>
      <c r="V85" s="10"/>
      <c r="W85" s="10"/>
      <c r="X85" s="132">
        <v>0</v>
      </c>
      <c r="Y85" s="12"/>
      <c r="Z85" s="132">
        <v>0</v>
      </c>
    </row>
    <row r="86" spans="2:26">
      <c r="C86" s="4" t="s">
        <v>245</v>
      </c>
      <c r="D86" s="10"/>
      <c r="E86" s="10"/>
      <c r="F86" s="132">
        <v>89229</v>
      </c>
      <c r="G86" s="10"/>
      <c r="H86" s="132">
        <v>0</v>
      </c>
      <c r="I86" s="10"/>
      <c r="J86" s="10"/>
      <c r="K86" s="132">
        <v>89229</v>
      </c>
      <c r="L86" s="12"/>
      <c r="M86" s="132">
        <v>0</v>
      </c>
      <c r="P86" s="4" t="s">
        <v>245</v>
      </c>
      <c r="Q86" s="10"/>
      <c r="R86" s="10"/>
      <c r="S86" s="132">
        <v>89229</v>
      </c>
      <c r="T86" s="10"/>
      <c r="U86" s="132">
        <v>0</v>
      </c>
      <c r="V86" s="10"/>
      <c r="W86" s="10"/>
      <c r="X86" s="132">
        <v>89229</v>
      </c>
      <c r="Y86" s="12"/>
      <c r="Z86" s="132">
        <v>0</v>
      </c>
    </row>
    <row r="87" spans="2:26">
      <c r="C87" s="4" t="s">
        <v>32</v>
      </c>
      <c r="D87" s="10">
        <v>23</v>
      </c>
      <c r="E87" s="10"/>
      <c r="F87" s="132">
        <v>2766</v>
      </c>
      <c r="G87" s="10"/>
      <c r="H87" s="132">
        <v>1938</v>
      </c>
      <c r="I87" s="10"/>
      <c r="J87" s="10"/>
      <c r="K87" s="132">
        <v>758</v>
      </c>
      <c r="L87" s="12"/>
      <c r="M87" s="132">
        <v>621</v>
      </c>
      <c r="P87" s="4" t="s">
        <v>32</v>
      </c>
      <c r="Q87" s="10">
        <v>23</v>
      </c>
      <c r="R87" s="10"/>
      <c r="S87" s="132">
        <v>2766</v>
      </c>
      <c r="T87" s="10"/>
      <c r="U87" s="132">
        <v>1938</v>
      </c>
      <c r="V87" s="10"/>
      <c r="W87" s="10"/>
      <c r="X87" s="132">
        <v>758</v>
      </c>
      <c r="Y87" s="12"/>
      <c r="Z87" s="132">
        <v>621</v>
      </c>
    </row>
    <row r="88" spans="2:26">
      <c r="C88" s="4" t="s">
        <v>33</v>
      </c>
      <c r="D88" s="10"/>
      <c r="E88" s="10"/>
      <c r="F88" s="21">
        <v>4381</v>
      </c>
      <c r="G88" s="10"/>
      <c r="H88" s="21">
        <v>3221</v>
      </c>
      <c r="I88" s="10"/>
      <c r="J88" s="10"/>
      <c r="K88" s="21">
        <v>4388</v>
      </c>
      <c r="L88" s="12"/>
      <c r="M88" s="21">
        <v>522</v>
      </c>
      <c r="P88" s="4" t="s">
        <v>33</v>
      </c>
      <c r="Q88" s="10"/>
      <c r="R88" s="10"/>
      <c r="S88" s="21">
        <v>4381</v>
      </c>
      <c r="T88" s="10"/>
      <c r="U88" s="21">
        <v>3221</v>
      </c>
      <c r="V88" s="10"/>
      <c r="W88" s="10"/>
      <c r="X88" s="21">
        <v>4387</v>
      </c>
      <c r="Y88" s="12"/>
      <c r="Z88" s="21">
        <v>522</v>
      </c>
    </row>
    <row r="89" spans="2:26">
      <c r="C89" s="4" t="s">
        <v>34</v>
      </c>
      <c r="D89" s="10"/>
      <c r="E89" s="10"/>
      <c r="F89" s="21">
        <v>136296</v>
      </c>
      <c r="G89" s="10"/>
      <c r="H89" s="21">
        <v>23756</v>
      </c>
      <c r="I89" s="10"/>
      <c r="J89" s="10"/>
      <c r="K89" s="12">
        <v>0</v>
      </c>
      <c r="L89" s="12"/>
      <c r="M89" s="12">
        <v>0</v>
      </c>
      <c r="P89" s="4" t="s">
        <v>34</v>
      </c>
      <c r="Q89" s="10"/>
      <c r="R89" s="10"/>
      <c r="S89" s="21">
        <v>136296</v>
      </c>
      <c r="T89" s="10"/>
      <c r="U89" s="21">
        <v>23756</v>
      </c>
      <c r="V89" s="10"/>
      <c r="W89" s="10"/>
      <c r="X89" s="12">
        <v>0</v>
      </c>
      <c r="Y89" s="12"/>
      <c r="Z89" s="12">
        <v>0</v>
      </c>
    </row>
    <row r="90" spans="2:26">
      <c r="B90" s="9" t="s">
        <v>35</v>
      </c>
      <c r="D90" s="10"/>
      <c r="E90" s="10"/>
      <c r="F90" s="16">
        <f>SUM(F83:F89)</f>
        <v>1904590</v>
      </c>
      <c r="G90" s="10"/>
      <c r="H90" s="16">
        <f>SUM(H83:H89)</f>
        <v>100974</v>
      </c>
      <c r="I90" s="10"/>
      <c r="J90" s="10"/>
      <c r="K90" s="16">
        <f>SUM(K83:K89)</f>
        <v>123860</v>
      </c>
      <c r="L90" s="12"/>
      <c r="M90" s="16">
        <f>SUM(M83:M89)</f>
        <v>38126</v>
      </c>
      <c r="O90" s="9" t="s">
        <v>35</v>
      </c>
      <c r="P90" s="4"/>
      <c r="Q90" s="10"/>
      <c r="R90" s="10"/>
      <c r="S90" s="16">
        <v>1904590</v>
      </c>
      <c r="T90" s="10"/>
      <c r="U90" s="16">
        <v>100974</v>
      </c>
      <c r="V90" s="10"/>
      <c r="W90" s="10"/>
      <c r="X90" s="16">
        <v>123859</v>
      </c>
      <c r="Y90" s="12"/>
      <c r="Z90" s="16">
        <v>38126</v>
      </c>
    </row>
    <row r="91" spans="2:26">
      <c r="B91" s="9" t="s">
        <v>36</v>
      </c>
      <c r="D91" s="10"/>
      <c r="E91" s="10"/>
      <c r="F91" s="22">
        <f>+F90+F80</f>
        <v>3253237</v>
      </c>
      <c r="G91" s="10"/>
      <c r="H91" s="22">
        <f>+H90+H80</f>
        <v>245946</v>
      </c>
      <c r="I91" s="10"/>
      <c r="J91" s="10"/>
      <c r="K91" s="22">
        <f>+K90+K80</f>
        <v>721467</v>
      </c>
      <c r="L91" s="23"/>
      <c r="M91" s="22">
        <f>+M90+M80</f>
        <v>151076</v>
      </c>
      <c r="O91" s="9" t="s">
        <v>36</v>
      </c>
      <c r="P91" s="4"/>
      <c r="Q91" s="10"/>
      <c r="R91" s="10"/>
      <c r="S91" s="22">
        <v>3253237</v>
      </c>
      <c r="T91" s="10"/>
      <c r="U91" s="22">
        <v>245946</v>
      </c>
      <c r="V91" s="10"/>
      <c r="W91" s="10"/>
      <c r="X91" s="22">
        <v>721466</v>
      </c>
      <c r="Y91" s="23"/>
      <c r="Z91" s="22">
        <v>151076</v>
      </c>
    </row>
    <row r="92" spans="2:26" ht="8.25" customHeight="1">
      <c r="C92" s="9"/>
      <c r="D92" s="10"/>
      <c r="E92" s="10"/>
      <c r="F92" s="12"/>
      <c r="G92" s="10"/>
      <c r="H92" s="12"/>
      <c r="I92" s="10"/>
      <c r="J92" s="10"/>
      <c r="K92" s="137"/>
      <c r="L92" s="23"/>
      <c r="M92" s="137"/>
      <c r="P92" s="9"/>
      <c r="Q92" s="10"/>
      <c r="R92" s="10"/>
      <c r="S92" s="12"/>
      <c r="T92" s="10"/>
      <c r="U92" s="12"/>
      <c r="V92" s="10"/>
      <c r="W92" s="10"/>
      <c r="X92" s="137"/>
      <c r="Y92" s="23"/>
      <c r="Z92" s="137"/>
    </row>
    <row r="93" spans="2:26">
      <c r="B93" s="216" t="s">
        <v>37</v>
      </c>
      <c r="C93" s="216"/>
      <c r="D93" s="10"/>
      <c r="E93" s="10"/>
      <c r="F93" s="138"/>
      <c r="G93" s="10"/>
      <c r="H93" s="138"/>
      <c r="I93" s="10"/>
      <c r="J93" s="10"/>
      <c r="K93" s="139"/>
      <c r="L93" s="138"/>
      <c r="M93" s="139"/>
      <c r="O93" s="216" t="s">
        <v>37</v>
      </c>
      <c r="P93" s="216"/>
      <c r="Q93" s="10"/>
      <c r="R93" s="10"/>
      <c r="S93" s="138"/>
      <c r="T93" s="10"/>
      <c r="U93" s="138"/>
      <c r="V93" s="10"/>
      <c r="W93" s="10"/>
      <c r="X93" s="139"/>
      <c r="Y93" s="138"/>
      <c r="Z93" s="139"/>
    </row>
    <row r="94" spans="2:26">
      <c r="C94" s="140" t="s">
        <v>38</v>
      </c>
      <c r="D94" s="10"/>
      <c r="E94" s="10"/>
      <c r="F94" s="138"/>
      <c r="G94" s="10"/>
      <c r="H94" s="138"/>
      <c r="I94" s="10"/>
      <c r="J94" s="10"/>
      <c r="K94" s="139"/>
      <c r="L94" s="138"/>
      <c r="M94" s="139"/>
      <c r="P94" s="140" t="s">
        <v>38</v>
      </c>
      <c r="Q94" s="10"/>
      <c r="R94" s="10"/>
      <c r="S94" s="138"/>
      <c r="T94" s="10"/>
      <c r="U94" s="138"/>
      <c r="V94" s="10"/>
      <c r="W94" s="10"/>
      <c r="X94" s="139"/>
      <c r="Y94" s="138"/>
      <c r="Z94" s="139"/>
    </row>
    <row r="95" spans="2:26">
      <c r="C95" s="123" t="s">
        <v>246</v>
      </c>
      <c r="D95" s="10"/>
      <c r="E95" s="10"/>
      <c r="F95" s="138"/>
      <c r="G95" s="10"/>
      <c r="H95" s="138"/>
      <c r="I95" s="10"/>
      <c r="J95" s="10"/>
      <c r="K95" s="139"/>
      <c r="L95" s="138"/>
      <c r="M95" s="139"/>
      <c r="P95" s="123" t="s">
        <v>246</v>
      </c>
      <c r="Q95" s="10"/>
      <c r="R95" s="10"/>
      <c r="S95" s="138"/>
      <c r="T95" s="10"/>
      <c r="U95" s="138"/>
      <c r="V95" s="10"/>
      <c r="W95" s="10"/>
      <c r="X95" s="139"/>
      <c r="Y95" s="138"/>
      <c r="Z95" s="139"/>
    </row>
    <row r="96" spans="2:26" ht="21.75" thickBot="1">
      <c r="C96" s="184" t="s">
        <v>291</v>
      </c>
      <c r="D96" s="10">
        <v>25</v>
      </c>
      <c r="E96" s="10"/>
      <c r="F96" s="215">
        <v>18923370</v>
      </c>
      <c r="G96" s="10"/>
      <c r="H96" s="117">
        <v>3093442</v>
      </c>
      <c r="I96" s="10"/>
      <c r="J96" s="10"/>
      <c r="K96" s="215">
        <v>18923370</v>
      </c>
      <c r="L96" s="12"/>
      <c r="M96" s="117">
        <v>3093442</v>
      </c>
      <c r="P96" s="103" t="s">
        <v>284</v>
      </c>
      <c r="Q96" s="10">
        <v>23</v>
      </c>
      <c r="R96" s="10"/>
      <c r="S96" s="117">
        <v>24221814</v>
      </c>
      <c r="T96" s="10"/>
      <c r="U96" s="117">
        <v>3093442</v>
      </c>
      <c r="V96" s="10"/>
      <c r="W96" s="10"/>
      <c r="X96" s="117">
        <v>24221814</v>
      </c>
      <c r="Y96" s="12"/>
      <c r="Z96" s="117">
        <v>3093442</v>
      </c>
    </row>
    <row r="97" spans="2:26" ht="21.75" thickTop="1">
      <c r="C97" s="103" t="s">
        <v>185</v>
      </c>
      <c r="D97" s="10"/>
      <c r="E97" s="10"/>
      <c r="F97" s="12"/>
      <c r="G97" s="10"/>
      <c r="H97" s="12"/>
      <c r="I97" s="10"/>
      <c r="J97" s="10"/>
      <c r="K97" s="12"/>
      <c r="L97" s="12"/>
      <c r="M97" s="12"/>
      <c r="P97" s="103" t="s">
        <v>185</v>
      </c>
      <c r="Q97" s="10"/>
      <c r="R97" s="10"/>
      <c r="S97" s="12"/>
      <c r="T97" s="10"/>
      <c r="U97" s="12"/>
      <c r="V97" s="10"/>
      <c r="W97" s="10"/>
      <c r="X97" s="12"/>
      <c r="Y97" s="12"/>
      <c r="Z97" s="12"/>
    </row>
    <row r="98" spans="2:26">
      <c r="C98" s="185" t="s">
        <v>292</v>
      </c>
      <c r="D98" s="10">
        <v>25</v>
      </c>
      <c r="E98" s="10"/>
      <c r="F98" s="12">
        <v>16470834</v>
      </c>
      <c r="G98" s="10"/>
      <c r="H98" s="12">
        <v>2352976</v>
      </c>
      <c r="I98" s="10"/>
      <c r="J98" s="10"/>
      <c r="K98" s="137">
        <v>16470834</v>
      </c>
      <c r="L98" s="12"/>
      <c r="M98" s="137">
        <v>2352976</v>
      </c>
      <c r="P98" s="140" t="s">
        <v>285</v>
      </c>
      <c r="Q98" s="10">
        <v>23</v>
      </c>
      <c r="R98" s="10"/>
      <c r="S98" s="12">
        <v>16470834</v>
      </c>
      <c r="T98" s="10"/>
      <c r="U98" s="12">
        <v>2352976</v>
      </c>
      <c r="V98" s="10"/>
      <c r="W98" s="10"/>
      <c r="X98" s="137">
        <v>16470834</v>
      </c>
      <c r="Y98" s="12"/>
      <c r="Z98" s="137">
        <v>2352976</v>
      </c>
    </row>
    <row r="99" spans="2:26">
      <c r="C99" s="140" t="s">
        <v>39</v>
      </c>
      <c r="D99" s="10">
        <v>25</v>
      </c>
      <c r="E99" s="10"/>
      <c r="F99" s="15">
        <v>-13181966</v>
      </c>
      <c r="G99" s="10"/>
      <c r="H99" s="15">
        <v>-272294</v>
      </c>
      <c r="I99" s="10"/>
      <c r="J99" s="10"/>
      <c r="K99" s="14">
        <v>-13181966</v>
      </c>
      <c r="L99" s="12"/>
      <c r="M99" s="14">
        <v>-272294</v>
      </c>
      <c r="P99" s="140" t="s">
        <v>39</v>
      </c>
      <c r="Q99" s="10">
        <v>23</v>
      </c>
      <c r="R99" s="10"/>
      <c r="S99" s="15">
        <v>-13181966</v>
      </c>
      <c r="T99" s="10"/>
      <c r="U99" s="15">
        <v>-272294</v>
      </c>
      <c r="V99" s="10"/>
      <c r="W99" s="10"/>
      <c r="X99" s="14">
        <v>-13181966</v>
      </c>
      <c r="Y99" s="12"/>
      <c r="Z99" s="14">
        <v>-272294</v>
      </c>
    </row>
    <row r="100" spans="2:26">
      <c r="C100" s="140" t="s">
        <v>40</v>
      </c>
      <c r="D100" s="10"/>
      <c r="E100" s="10"/>
      <c r="F100" s="11"/>
      <c r="G100" s="10"/>
      <c r="H100" s="11"/>
      <c r="I100" s="10"/>
      <c r="J100" s="10"/>
      <c r="K100" s="132"/>
      <c r="L100" s="12"/>
      <c r="M100" s="132"/>
      <c r="P100" s="140" t="s">
        <v>40</v>
      </c>
      <c r="Q100" s="10"/>
      <c r="R100" s="10"/>
      <c r="S100" s="11"/>
      <c r="T100" s="10"/>
      <c r="U100" s="11"/>
      <c r="V100" s="10"/>
      <c r="W100" s="10"/>
      <c r="X100" s="132"/>
      <c r="Y100" s="12"/>
      <c r="Z100" s="132"/>
    </row>
    <row r="101" spans="2:26">
      <c r="C101" s="140" t="s">
        <v>41</v>
      </c>
      <c r="D101" s="10"/>
      <c r="E101" s="10"/>
      <c r="F101" s="189">
        <f>'SE Conso'!J28</f>
        <v>107011</v>
      </c>
      <c r="G101" s="10"/>
      <c r="H101" s="12">
        <v>17802</v>
      </c>
      <c r="I101" s="10"/>
      <c r="J101" s="10"/>
      <c r="K101" s="14">
        <f>SE!J24</f>
        <v>-35566</v>
      </c>
      <c r="L101" s="12"/>
      <c r="M101" s="14">
        <v>-91181</v>
      </c>
      <c r="P101" s="140" t="s">
        <v>41</v>
      </c>
      <c r="Q101" s="10"/>
      <c r="R101" s="10"/>
      <c r="S101" s="12">
        <v>103252</v>
      </c>
      <c r="T101" s="10"/>
      <c r="U101" s="12">
        <v>17802</v>
      </c>
      <c r="V101" s="10"/>
      <c r="W101" s="10"/>
      <c r="X101" s="14">
        <v>-35565</v>
      </c>
      <c r="Y101" s="12"/>
      <c r="Z101" s="14">
        <v>-91181</v>
      </c>
    </row>
    <row r="102" spans="2:26" hidden="1">
      <c r="C102" s="140" t="s">
        <v>42</v>
      </c>
      <c r="D102" s="10"/>
      <c r="E102" s="10"/>
      <c r="F102" s="189">
        <v>0</v>
      </c>
      <c r="G102" s="10"/>
      <c r="H102" s="12">
        <v>0</v>
      </c>
      <c r="I102" s="10"/>
      <c r="J102" s="10"/>
      <c r="K102" s="12">
        <v>0</v>
      </c>
      <c r="L102" s="12"/>
      <c r="M102" s="12">
        <v>0</v>
      </c>
      <c r="P102" s="140" t="s">
        <v>42</v>
      </c>
      <c r="Q102" s="10"/>
      <c r="R102" s="10"/>
      <c r="S102" s="12">
        <v>0</v>
      </c>
      <c r="T102" s="10"/>
      <c r="U102" s="12">
        <v>0</v>
      </c>
      <c r="V102" s="10"/>
      <c r="W102" s="10"/>
      <c r="X102" s="12">
        <v>0</v>
      </c>
      <c r="Y102" s="12"/>
      <c r="Z102" s="12">
        <v>0</v>
      </c>
    </row>
    <row r="103" spans="2:26">
      <c r="C103" s="140" t="s">
        <v>43</v>
      </c>
      <c r="D103" s="10"/>
      <c r="E103" s="10"/>
      <c r="F103" s="192">
        <f>'SE Conso'!R28</f>
        <v>887652</v>
      </c>
      <c r="G103" s="10"/>
      <c r="H103" s="22">
        <v>69072</v>
      </c>
      <c r="I103" s="10"/>
      <c r="J103" s="10"/>
      <c r="K103" s="12">
        <v>0</v>
      </c>
      <c r="L103" s="12"/>
      <c r="M103" s="12">
        <v>0</v>
      </c>
      <c r="P103" s="140" t="s">
        <v>43</v>
      </c>
      <c r="Q103" s="10"/>
      <c r="R103" s="10"/>
      <c r="S103" s="22">
        <v>891411</v>
      </c>
      <c r="T103" s="10"/>
      <c r="U103" s="22">
        <v>69072</v>
      </c>
      <c r="V103" s="10"/>
      <c r="W103" s="10"/>
      <c r="X103" s="12">
        <v>0</v>
      </c>
      <c r="Y103" s="12"/>
      <c r="Z103" s="12">
        <v>0</v>
      </c>
    </row>
    <row r="104" spans="2:26">
      <c r="B104" s="9" t="s">
        <v>155</v>
      </c>
      <c r="D104" s="10"/>
      <c r="E104" s="10"/>
      <c r="F104" s="16">
        <f>SUM(F98:F103)</f>
        <v>4283531</v>
      </c>
      <c r="G104" s="10"/>
      <c r="H104" s="16">
        <f>SUM(H98:H103)</f>
        <v>2167556</v>
      </c>
      <c r="I104" s="10"/>
      <c r="J104" s="10"/>
      <c r="K104" s="16">
        <f>SUM(K98:K103)</f>
        <v>3253302</v>
      </c>
      <c r="L104" s="12"/>
      <c r="M104" s="16">
        <f>SUM(M98:M103)</f>
        <v>1989501</v>
      </c>
      <c r="O104" s="9" t="s">
        <v>155</v>
      </c>
      <c r="P104" s="4"/>
      <c r="Q104" s="10"/>
      <c r="R104" s="10"/>
      <c r="S104" s="16">
        <v>4283531</v>
      </c>
      <c r="T104" s="10"/>
      <c r="U104" s="16">
        <v>2167556</v>
      </c>
      <c r="V104" s="10"/>
      <c r="W104" s="10"/>
      <c r="X104" s="16">
        <v>3253303</v>
      </c>
      <c r="Y104" s="12"/>
      <c r="Z104" s="16">
        <v>1989501</v>
      </c>
    </row>
    <row r="105" spans="2:26" ht="21.75" thickBot="1">
      <c r="B105" s="9" t="s">
        <v>44</v>
      </c>
      <c r="D105" s="10"/>
      <c r="E105" s="10"/>
      <c r="F105" s="117">
        <f>+F91+F104</f>
        <v>7536768</v>
      </c>
      <c r="G105" s="10"/>
      <c r="H105" s="117">
        <f>+H91+H104</f>
        <v>2413502</v>
      </c>
      <c r="I105" s="10"/>
      <c r="J105" s="10"/>
      <c r="K105" s="117">
        <f>+K91+K104</f>
        <v>3974769</v>
      </c>
      <c r="L105" s="12"/>
      <c r="M105" s="117">
        <f>+M91+M104</f>
        <v>2140577</v>
      </c>
      <c r="O105" s="9" t="s">
        <v>44</v>
      </c>
      <c r="P105" s="4"/>
      <c r="Q105" s="10"/>
      <c r="R105" s="10"/>
      <c r="S105" s="117">
        <v>7536768</v>
      </c>
      <c r="T105" s="10"/>
      <c r="U105" s="117">
        <v>2413502</v>
      </c>
      <c r="V105" s="10"/>
      <c r="W105" s="10"/>
      <c r="X105" s="117">
        <v>3974769</v>
      </c>
      <c r="Y105" s="12"/>
      <c r="Z105" s="117">
        <v>2140577</v>
      </c>
    </row>
    <row r="106" spans="2:26" ht="12.75" customHeight="1" thickTop="1">
      <c r="C106" s="141"/>
      <c r="D106" s="142"/>
      <c r="E106" s="142"/>
      <c r="F106" s="142"/>
      <c r="G106" s="142"/>
      <c r="H106" s="142"/>
      <c r="I106" s="142"/>
      <c r="J106" s="142"/>
      <c r="K106" s="142"/>
      <c r="L106" s="142"/>
      <c r="M106" s="142"/>
      <c r="P106" s="141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</row>
    <row r="107" spans="2:26">
      <c r="C107" s="120" t="s">
        <v>188</v>
      </c>
      <c r="D107" s="142"/>
      <c r="E107" s="142"/>
      <c r="F107" s="142"/>
      <c r="G107" s="142"/>
      <c r="H107" s="142"/>
      <c r="I107" s="142"/>
      <c r="J107" s="142"/>
      <c r="K107" s="142"/>
      <c r="L107" s="142"/>
      <c r="M107" s="142"/>
    </row>
    <row r="108" spans="2:26"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</row>
    <row r="109" spans="2:26">
      <c r="C109" s="10" t="s">
        <v>1</v>
      </c>
      <c r="D109" s="10"/>
      <c r="E109" s="10"/>
      <c r="F109" s="221" t="s">
        <v>2</v>
      </c>
      <c r="G109" s="222"/>
      <c r="H109" s="222"/>
      <c r="I109" s="222"/>
      <c r="J109" s="222"/>
      <c r="K109" s="222"/>
      <c r="L109" s="222"/>
      <c r="M109" s="222"/>
    </row>
    <row r="110" spans="2:26">
      <c r="C110" s="10" t="s">
        <v>148</v>
      </c>
      <c r="D110" s="10"/>
      <c r="E110" s="10"/>
      <c r="F110" s="221" t="s">
        <v>147</v>
      </c>
      <c r="G110" s="222"/>
      <c r="H110" s="222"/>
      <c r="I110" s="222"/>
      <c r="J110" s="222"/>
      <c r="K110" s="222"/>
      <c r="L110" s="222"/>
      <c r="M110" s="222"/>
    </row>
    <row r="111" spans="2:26">
      <c r="C111" s="10"/>
      <c r="D111" s="10"/>
      <c r="E111" s="10"/>
      <c r="F111" s="116"/>
      <c r="G111" s="10"/>
      <c r="H111" s="10"/>
      <c r="I111" s="10"/>
      <c r="J111" s="10"/>
      <c r="K111" s="10"/>
      <c r="L111" s="10"/>
      <c r="M111" s="10"/>
    </row>
    <row r="112" spans="2:26">
      <c r="C112" s="221" t="s">
        <v>163</v>
      </c>
      <c r="D112" s="222"/>
      <c r="E112" s="222"/>
      <c r="F112" s="222"/>
      <c r="G112" s="222"/>
      <c r="H112" s="222"/>
      <c r="I112" s="222"/>
      <c r="J112" s="222"/>
      <c r="K112" s="222"/>
      <c r="L112" s="222"/>
      <c r="M112" s="222"/>
    </row>
    <row r="113" spans="3:13">
      <c r="C113" s="2"/>
      <c r="F113" s="24">
        <f t="shared" ref="F113:M113" si="0">+F105-F50</f>
        <v>0</v>
      </c>
      <c r="G113" s="24">
        <f t="shared" si="0"/>
        <v>0</v>
      </c>
      <c r="H113" s="24">
        <f t="shared" si="0"/>
        <v>0</v>
      </c>
      <c r="I113" s="24">
        <f t="shared" si="0"/>
        <v>0</v>
      </c>
      <c r="J113" s="24">
        <f t="shared" si="0"/>
        <v>0</v>
      </c>
      <c r="K113" s="24">
        <f t="shared" si="0"/>
        <v>0</v>
      </c>
      <c r="L113" s="24">
        <f t="shared" si="0"/>
        <v>0</v>
      </c>
      <c r="M113" s="24">
        <f t="shared" si="0"/>
        <v>0</v>
      </c>
    </row>
    <row r="114" spans="3:13">
      <c r="C114" s="2"/>
      <c r="F114" s="143"/>
      <c r="G114" s="142"/>
      <c r="H114" s="142"/>
      <c r="I114" s="142"/>
      <c r="J114" s="142"/>
      <c r="K114" s="144"/>
      <c r="L114" s="142"/>
      <c r="M114" s="142"/>
    </row>
    <row r="115" spans="3:13">
      <c r="C115" s="2"/>
      <c r="F115" s="46"/>
      <c r="H115" s="46"/>
      <c r="K115" s="145"/>
      <c r="M115" s="46"/>
    </row>
    <row r="116" spans="3:13">
      <c r="C116" s="2"/>
      <c r="F116" s="51"/>
      <c r="G116" s="51"/>
      <c r="H116" s="51"/>
      <c r="I116" s="51"/>
      <c r="J116" s="51"/>
      <c r="K116" s="122"/>
      <c r="L116" s="51"/>
      <c r="M116" s="51"/>
    </row>
    <row r="117" spans="3:13">
      <c r="C117" s="2"/>
    </row>
    <row r="118" spans="3:13">
      <c r="C118" s="2"/>
    </row>
    <row r="119" spans="3:13">
      <c r="C119" s="2"/>
    </row>
    <row r="120" spans="3:13">
      <c r="C120" s="2"/>
    </row>
    <row r="121" spans="3:13">
      <c r="C121" s="2"/>
    </row>
    <row r="122" spans="3:13">
      <c r="C122" s="2"/>
    </row>
    <row r="123" spans="3:13">
      <c r="C123" s="2"/>
    </row>
    <row r="124" spans="3:13">
      <c r="C124" s="2"/>
    </row>
    <row r="125" spans="3:13">
      <c r="C125" s="2"/>
    </row>
    <row r="126" spans="3:13">
      <c r="C126" s="2"/>
    </row>
    <row r="127" spans="3:13">
      <c r="C127" s="2"/>
    </row>
    <row r="128" spans="3:13">
      <c r="C128" s="2"/>
    </row>
    <row r="129" spans="3:3">
      <c r="C129" s="2"/>
    </row>
    <row r="130" spans="3:3">
      <c r="C130" s="2"/>
    </row>
    <row r="131" spans="3:3">
      <c r="C131" s="2"/>
    </row>
    <row r="132" spans="3:3">
      <c r="C132" s="2"/>
    </row>
    <row r="133" spans="3:3">
      <c r="C133" s="2"/>
    </row>
    <row r="134" spans="3:3">
      <c r="C134" s="2"/>
    </row>
    <row r="135" spans="3:3">
      <c r="C135" s="2"/>
    </row>
    <row r="136" spans="3:3">
      <c r="C136" s="2"/>
    </row>
    <row r="137" spans="3:3">
      <c r="C137" s="2"/>
    </row>
    <row r="138" spans="3:3">
      <c r="C138" s="2"/>
    </row>
    <row r="139" spans="3:3">
      <c r="C139" s="2"/>
    </row>
    <row r="140" spans="3:3">
      <c r="C140" s="2"/>
    </row>
    <row r="141" spans="3:3">
      <c r="C141" s="2"/>
    </row>
    <row r="142" spans="3:3">
      <c r="C142" s="2"/>
    </row>
  </sheetData>
  <mergeCells count="39">
    <mergeCell ref="B10:C10"/>
    <mergeCell ref="B67:C67"/>
    <mergeCell ref="C2:M2"/>
    <mergeCell ref="C3:M3"/>
    <mergeCell ref="C4:M4"/>
    <mergeCell ref="F6:M6"/>
    <mergeCell ref="F7:I7"/>
    <mergeCell ref="K7:M7"/>
    <mergeCell ref="C112:M112"/>
    <mergeCell ref="F55:M55"/>
    <mergeCell ref="F56:M56"/>
    <mergeCell ref="F109:M109"/>
    <mergeCell ref="F110:M110"/>
    <mergeCell ref="C57:M57"/>
    <mergeCell ref="C59:M59"/>
    <mergeCell ref="C60:M60"/>
    <mergeCell ref="C61:M61"/>
    <mergeCell ref="F63:M63"/>
    <mergeCell ref="F64:I64"/>
    <mergeCell ref="K64:M64"/>
    <mergeCell ref="B93:C93"/>
    <mergeCell ref="P2:Z2"/>
    <mergeCell ref="P3:Z3"/>
    <mergeCell ref="P4:Z4"/>
    <mergeCell ref="S6:Z6"/>
    <mergeCell ref="S7:V7"/>
    <mergeCell ref="X7:Z7"/>
    <mergeCell ref="O10:P10"/>
    <mergeCell ref="S55:Z55"/>
    <mergeCell ref="S56:Z56"/>
    <mergeCell ref="P57:Z57"/>
    <mergeCell ref="P59:Z59"/>
    <mergeCell ref="O67:P67"/>
    <mergeCell ref="O93:P93"/>
    <mergeCell ref="P60:Z60"/>
    <mergeCell ref="P61:Z61"/>
    <mergeCell ref="S63:Z63"/>
    <mergeCell ref="S64:V64"/>
    <mergeCell ref="X64:Z64"/>
  </mergeCells>
  <pageMargins left="0.51181102362204722" right="0.23622047244094491" top="0.59055118110236227" bottom="0.39370078740157483" header="0.31496062992125984" footer="0.31496062992125984"/>
  <pageSetup paperSize="9" scale="77" fitToHeight="0" orientation="portrait" r:id="rId1"/>
  <rowBreaks count="1" manualBreakCount="1">
    <brk id="57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1E88B-EB32-4138-902A-C31B7D70D3CD}">
  <sheetPr>
    <tabColor rgb="FF92D050"/>
    <pageSetUpPr fitToPage="1"/>
  </sheetPr>
  <dimension ref="A1:M46"/>
  <sheetViews>
    <sheetView view="pageBreakPreview" topLeftCell="A19" zoomScale="90" zoomScaleNormal="130" zoomScaleSheetLayoutView="90" workbookViewId="0">
      <selection activeCell="B15" sqref="B15:B16"/>
    </sheetView>
  </sheetViews>
  <sheetFormatPr defaultRowHeight="21"/>
  <cols>
    <col min="1" max="1" width="46" style="4" customWidth="1"/>
    <col min="2" max="2" width="7.7109375" style="2" customWidth="1"/>
    <col min="3" max="3" width="1" style="2" customWidth="1"/>
    <col min="4" max="4" width="12.7109375" style="2" customWidth="1"/>
    <col min="5" max="5" width="1" style="2" customWidth="1"/>
    <col min="6" max="6" width="12.7109375" style="2" customWidth="1"/>
    <col min="7" max="7" width="1" style="2" customWidth="1"/>
    <col min="8" max="8" width="12.7109375" style="25" customWidth="1"/>
    <col min="9" max="9" width="1" style="2" customWidth="1"/>
    <col min="10" max="10" width="13.7109375" style="2" customWidth="1"/>
  </cols>
  <sheetData>
    <row r="1" spans="1:10">
      <c r="H1" s="227" t="s">
        <v>151</v>
      </c>
      <c r="I1" s="227"/>
      <c r="J1" s="227"/>
    </row>
    <row r="2" spans="1:10">
      <c r="A2" s="217" t="s">
        <v>49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>
      <c r="A3" s="229" t="s">
        <v>81</v>
      </c>
      <c r="B3" s="229"/>
      <c r="C3" s="229"/>
      <c r="D3" s="229"/>
      <c r="E3" s="229"/>
      <c r="F3" s="229"/>
      <c r="G3" s="229"/>
      <c r="H3" s="229"/>
      <c r="I3" s="229"/>
      <c r="J3" s="229"/>
    </row>
    <row r="4" spans="1:10">
      <c r="A4" s="225" t="s">
        <v>172</v>
      </c>
      <c r="B4" s="225"/>
      <c r="C4" s="225"/>
      <c r="D4" s="225"/>
      <c r="E4" s="225"/>
      <c r="F4" s="225"/>
      <c r="G4" s="225"/>
      <c r="H4" s="225"/>
      <c r="I4" s="225"/>
      <c r="J4" s="225"/>
    </row>
    <row r="5" spans="1:10">
      <c r="A5" s="28"/>
      <c r="B5" s="28"/>
      <c r="C5" s="28"/>
      <c r="D5" s="28"/>
      <c r="E5" s="28"/>
      <c r="F5" s="28"/>
      <c r="G5" s="28"/>
      <c r="H5" s="28"/>
      <c r="I5" s="28"/>
      <c r="J5" s="28"/>
    </row>
    <row r="6" spans="1:10">
      <c r="A6" s="28"/>
      <c r="B6" s="28"/>
      <c r="C6" s="28"/>
      <c r="D6" s="218" t="s">
        <v>46</v>
      </c>
      <c r="E6" s="218"/>
      <c r="F6" s="218"/>
      <c r="G6" s="218"/>
      <c r="H6" s="218"/>
      <c r="I6" s="218"/>
      <c r="J6" s="218"/>
    </row>
    <row r="7" spans="1:10">
      <c r="A7" s="28"/>
      <c r="B7" s="28"/>
      <c r="C7" s="28"/>
      <c r="D7" s="219" t="s">
        <v>47</v>
      </c>
      <c r="E7" s="219"/>
      <c r="F7" s="219"/>
      <c r="H7" s="218" t="s">
        <v>48</v>
      </c>
      <c r="I7" s="218"/>
      <c r="J7" s="218"/>
    </row>
    <row r="8" spans="1:10">
      <c r="A8" s="28"/>
      <c r="B8" s="113" t="s">
        <v>45</v>
      </c>
      <c r="C8" s="28"/>
      <c r="D8" s="5">
        <v>2022</v>
      </c>
      <c r="E8" s="6"/>
      <c r="F8" s="5">
        <v>2021</v>
      </c>
      <c r="G8" s="3"/>
      <c r="H8" s="7">
        <v>2022</v>
      </c>
      <c r="I8" s="3"/>
      <c r="J8" s="5">
        <v>2021</v>
      </c>
    </row>
    <row r="9" spans="1:10">
      <c r="A9" s="28"/>
      <c r="B9" s="28"/>
      <c r="C9" s="28"/>
      <c r="D9" s="6"/>
      <c r="E9" s="6"/>
      <c r="F9" s="6"/>
      <c r="G9" s="3"/>
      <c r="H9" s="102"/>
      <c r="I9" s="3"/>
      <c r="J9" s="6"/>
    </row>
    <row r="10" spans="1:10" ht="21.75" thickBot="1">
      <c r="A10" s="9" t="s">
        <v>174</v>
      </c>
      <c r="B10" s="10"/>
      <c r="C10" s="10"/>
      <c r="D10" s="117">
        <v>32193</v>
      </c>
      <c r="E10" s="12"/>
      <c r="F10" s="117">
        <v>109464</v>
      </c>
      <c r="G10" s="10"/>
      <c r="H10" s="117">
        <v>479</v>
      </c>
      <c r="I10" s="12"/>
      <c r="J10" s="117">
        <v>87826</v>
      </c>
    </row>
    <row r="11" spans="1:10" ht="21.75" thickTop="1">
      <c r="A11" s="85"/>
      <c r="B11" s="10"/>
      <c r="C11" s="10"/>
      <c r="D11" s="12"/>
      <c r="E11" s="69"/>
      <c r="F11" s="69"/>
      <c r="G11" s="10"/>
      <c r="H11" s="12"/>
      <c r="I11" s="86"/>
      <c r="J11" s="86"/>
    </row>
    <row r="12" spans="1:10">
      <c r="A12" s="9" t="s">
        <v>98</v>
      </c>
      <c r="B12" s="10"/>
      <c r="C12" s="10"/>
      <c r="G12" s="10"/>
      <c r="H12" s="2"/>
    </row>
    <row r="13" spans="1:10">
      <c r="A13" s="85" t="s">
        <v>142</v>
      </c>
      <c r="B13" s="10"/>
      <c r="C13" s="10"/>
      <c r="D13" s="12">
        <v>0</v>
      </c>
      <c r="E13" s="69"/>
      <c r="F13" s="69">
        <v>-13</v>
      </c>
      <c r="G13" s="10"/>
      <c r="H13" s="12">
        <v>0</v>
      </c>
      <c r="I13" s="86"/>
      <c r="J13" s="86">
        <v>-13</v>
      </c>
    </row>
    <row r="14" spans="1:10">
      <c r="A14" s="85" t="s">
        <v>143</v>
      </c>
      <c r="B14" s="10">
        <v>19</v>
      </c>
      <c r="C14" s="10"/>
      <c r="D14" s="22">
        <v>0</v>
      </c>
      <c r="E14" s="12"/>
      <c r="F14" s="22">
        <v>86</v>
      </c>
      <c r="G14" s="10"/>
      <c r="H14" s="22">
        <v>0</v>
      </c>
      <c r="I14" s="12"/>
      <c r="J14" s="22">
        <v>86</v>
      </c>
    </row>
    <row r="15" spans="1:10">
      <c r="A15" s="71" t="s">
        <v>99</v>
      </c>
      <c r="B15" s="10"/>
      <c r="C15" s="10"/>
      <c r="D15" s="16">
        <f>SUM(D13:D14)</f>
        <v>0</v>
      </c>
      <c r="E15" s="12"/>
      <c r="F15" s="16">
        <f>SUM(F13:F14)</f>
        <v>73</v>
      </c>
      <c r="G15" s="87"/>
      <c r="H15" s="16">
        <f>SUM(H13:H14)</f>
        <v>0</v>
      </c>
      <c r="I15" s="87"/>
      <c r="J15" s="16">
        <f>SUM(J13:J14)</f>
        <v>73</v>
      </c>
    </row>
    <row r="16" spans="1:10" ht="21.75" thickBot="1">
      <c r="A16" s="9" t="s">
        <v>78</v>
      </c>
      <c r="B16" s="10"/>
      <c r="C16" s="10"/>
      <c r="D16" s="82">
        <f>+D15+D10</f>
        <v>32193</v>
      </c>
      <c r="E16" s="88"/>
      <c r="F16" s="82">
        <f>+F15+F10</f>
        <v>109537</v>
      </c>
      <c r="G16" s="10"/>
      <c r="H16" s="82">
        <f>+H15+H10</f>
        <v>479</v>
      </c>
      <c r="I16" s="84"/>
      <c r="J16" s="82">
        <f>+J15+J10</f>
        <v>87899</v>
      </c>
    </row>
    <row r="17" spans="1:10" ht="21.75" thickTop="1">
      <c r="A17" s="9"/>
      <c r="B17" s="10"/>
      <c r="C17" s="10"/>
      <c r="D17" s="12"/>
      <c r="E17" s="88"/>
      <c r="F17" s="12"/>
      <c r="G17" s="10"/>
      <c r="H17" s="12"/>
      <c r="I17" s="84"/>
      <c r="J17" s="12"/>
    </row>
    <row r="18" spans="1:10">
      <c r="A18" s="9" t="s">
        <v>100</v>
      </c>
      <c r="B18" s="10"/>
      <c r="C18" s="10"/>
      <c r="D18" s="50"/>
      <c r="E18" s="50"/>
      <c r="F18" s="50"/>
      <c r="G18" s="87"/>
      <c r="H18" s="89"/>
      <c r="I18" s="10"/>
    </row>
    <row r="19" spans="1:10">
      <c r="A19" s="4" t="s">
        <v>96</v>
      </c>
      <c r="B19" s="10"/>
      <c r="C19" s="10"/>
      <c r="D19" s="12">
        <v>34662</v>
      </c>
      <c r="E19" s="12"/>
      <c r="F19" s="56">
        <v>109450</v>
      </c>
      <c r="G19" s="80"/>
      <c r="H19" s="12">
        <v>479</v>
      </c>
      <c r="I19" s="81"/>
      <c r="J19" s="56">
        <v>87899</v>
      </c>
    </row>
    <row r="20" spans="1:10">
      <c r="A20" s="4" t="s">
        <v>43</v>
      </c>
      <c r="B20" s="10"/>
      <c r="C20" s="10"/>
      <c r="D20" s="12">
        <f>'PL 9 M'!E34</f>
        <v>-2469</v>
      </c>
      <c r="E20" s="12"/>
      <c r="F20" s="12">
        <v>87</v>
      </c>
      <c r="G20" s="90"/>
      <c r="H20" s="12">
        <v>0</v>
      </c>
      <c r="I20" s="12"/>
      <c r="J20" s="22">
        <v>0</v>
      </c>
    </row>
    <row r="21" spans="1:10" ht="21.75" thickBot="1">
      <c r="B21" s="10"/>
      <c r="C21" s="10"/>
      <c r="D21" s="82">
        <f>SUM(D19:D20)</f>
        <v>32193</v>
      </c>
      <c r="E21" s="12"/>
      <c r="F21" s="82">
        <f>SUM(F19:F20)</f>
        <v>109537</v>
      </c>
      <c r="G21" s="10"/>
      <c r="H21" s="82">
        <f>SUM(H19:H20)</f>
        <v>479</v>
      </c>
      <c r="I21" s="10"/>
      <c r="J21" s="82">
        <f>SUM(J19:J20)</f>
        <v>87899</v>
      </c>
    </row>
    <row r="22" spans="1:10" ht="21.75" thickTop="1">
      <c r="A22" s="9"/>
      <c r="B22" s="10"/>
      <c r="C22" s="10"/>
      <c r="D22" s="91"/>
      <c r="E22" s="91"/>
      <c r="F22" s="91"/>
      <c r="G22" s="10"/>
      <c r="H22" s="92"/>
      <c r="I22" s="91"/>
      <c r="J22" s="91"/>
    </row>
    <row r="23" spans="1:10">
      <c r="A23" s="93" t="s">
        <v>101</v>
      </c>
      <c r="D23" s="10"/>
      <c r="E23" s="10"/>
      <c r="F23" s="91"/>
      <c r="G23" s="91"/>
      <c r="H23" s="91"/>
      <c r="I23" s="10"/>
      <c r="J23" s="92"/>
    </row>
    <row r="24" spans="1:10" ht="21.75" thickBot="1">
      <c r="A24" s="94" t="s">
        <v>102</v>
      </c>
      <c r="B24" s="10"/>
      <c r="C24" s="10"/>
      <c r="D24" s="95">
        <v>1.2E-2</v>
      </c>
      <c r="E24" s="96"/>
      <c r="F24" s="97">
        <v>8.1000000000000003E-2</v>
      </c>
      <c r="G24" s="98"/>
      <c r="H24" s="95">
        <f>H16/H25</f>
        <v>2.0674908430442097E-4</v>
      </c>
      <c r="I24" s="96"/>
      <c r="J24" s="95">
        <v>6.5000000000000002E-2</v>
      </c>
    </row>
    <row r="25" spans="1:10" ht="22.5" thickTop="1" thickBot="1">
      <c r="A25" s="59" t="s">
        <v>103</v>
      </c>
      <c r="B25" s="10"/>
      <c r="D25" s="126">
        <v>2316818</v>
      </c>
      <c r="E25" s="100"/>
      <c r="F25" s="99">
        <v>1354963</v>
      </c>
      <c r="H25" s="126">
        <v>2316818</v>
      </c>
      <c r="J25" s="19">
        <v>1354963</v>
      </c>
    </row>
    <row r="26" spans="1:10" ht="21.75" thickTop="1"/>
    <row r="27" spans="1:10">
      <c r="A27" s="120" t="s">
        <v>153</v>
      </c>
    </row>
    <row r="28" spans="1:10">
      <c r="A28" s="2"/>
    </row>
    <row r="29" spans="1:10">
      <c r="A29" s="2"/>
    </row>
    <row r="30" spans="1:10">
      <c r="A30" s="20"/>
    </row>
    <row r="31" spans="1:10">
      <c r="A31" s="20"/>
    </row>
    <row r="32" spans="1:10">
      <c r="A32" s="20"/>
    </row>
    <row r="33" spans="1:13">
      <c r="A33" s="20"/>
    </row>
    <row r="34" spans="1:13">
      <c r="A34" s="20"/>
    </row>
    <row r="35" spans="1:13">
      <c r="A35" s="20"/>
    </row>
    <row r="36" spans="1:13">
      <c r="A36" s="20"/>
    </row>
    <row r="37" spans="1:13">
      <c r="A37" s="20"/>
    </row>
    <row r="38" spans="1:13">
      <c r="A38" s="20"/>
    </row>
    <row r="39" spans="1:13">
      <c r="A39" s="20"/>
    </row>
    <row r="40" spans="1:13">
      <c r="A40" s="20"/>
    </row>
    <row r="41" spans="1:13">
      <c r="A41" s="20"/>
    </row>
    <row r="42" spans="1:13">
      <c r="A42" s="10" t="s">
        <v>1</v>
      </c>
      <c r="F42" s="10"/>
      <c r="G42" s="10" t="s">
        <v>2</v>
      </c>
      <c r="H42" s="10"/>
    </row>
    <row r="43" spans="1:13">
      <c r="A43" s="10" t="s">
        <v>148</v>
      </c>
      <c r="F43" s="10"/>
      <c r="G43" s="116" t="s">
        <v>149</v>
      </c>
      <c r="H43" s="10"/>
    </row>
    <row r="44" spans="1:13" ht="21.75" customHeight="1">
      <c r="A44" s="20"/>
    </row>
    <row r="45" spans="1:13" s="103" customFormat="1">
      <c r="C45" s="10"/>
      <c r="D45" s="10"/>
      <c r="I45" s="10"/>
      <c r="J45" s="10"/>
      <c r="K45" s="10"/>
      <c r="L45" s="10"/>
      <c r="M45" s="10"/>
    </row>
    <row r="46" spans="1:13">
      <c r="A46" s="226" t="s">
        <v>169</v>
      </c>
      <c r="B46" s="227"/>
      <c r="C46" s="227"/>
      <c r="D46" s="227"/>
      <c r="E46" s="227"/>
      <c r="F46" s="227"/>
      <c r="G46" s="227"/>
      <c r="H46" s="227"/>
      <c r="I46" s="227"/>
      <c r="J46" s="227"/>
    </row>
  </sheetData>
  <mergeCells count="8">
    <mergeCell ref="H1:J1"/>
    <mergeCell ref="A46:J46"/>
    <mergeCell ref="A2:J2"/>
    <mergeCell ref="A3:J3"/>
    <mergeCell ref="A4:J4"/>
    <mergeCell ref="D6:J6"/>
    <mergeCell ref="D7:F7"/>
    <mergeCell ref="H7:J7"/>
  </mergeCells>
  <pageMargins left="0.63" right="0.35" top="0.75" bottom="0.41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72E42-6A59-4805-8F3A-9438F5454CD1}">
  <sheetPr>
    <tabColor rgb="FFCCFF66"/>
    <pageSetUpPr fitToPage="1"/>
  </sheetPr>
  <dimension ref="A1:AO37"/>
  <sheetViews>
    <sheetView view="pageBreakPreview" topLeftCell="D10" zoomScale="50" zoomScaleNormal="100" zoomScaleSheetLayoutView="50" workbookViewId="0">
      <selection activeCell="T27" sqref="T27"/>
    </sheetView>
  </sheetViews>
  <sheetFormatPr defaultColWidth="9.140625" defaultRowHeight="21"/>
  <cols>
    <col min="1" max="1" width="33.42578125" style="4" customWidth="1"/>
    <col min="2" max="2" width="6.5703125" style="49" customWidth="1"/>
    <col min="3" max="3" width="0.7109375" style="2" customWidth="1"/>
    <col min="4" max="4" width="11.140625" style="2" bestFit="1" customWidth="1"/>
    <col min="5" max="5" width="0.7109375" style="2" customWidth="1"/>
    <col min="6" max="6" width="14.28515625" style="2" bestFit="1" customWidth="1"/>
    <col min="7" max="7" width="0.7109375" style="2" customWidth="1"/>
    <col min="8" max="8" width="10.140625" style="2" bestFit="1" customWidth="1"/>
    <col min="9" max="9" width="0.7109375" style="2" customWidth="1"/>
    <col min="10" max="10" width="11.140625" style="2" customWidth="1"/>
    <col min="11" max="11" width="0.7109375" style="2" customWidth="1"/>
    <col min="12" max="12" width="17.28515625" style="2" customWidth="1"/>
    <col min="13" max="13" width="0.7109375" style="2" customWidth="1"/>
    <col min="14" max="14" width="20.7109375" style="2" customWidth="1"/>
    <col min="15" max="15" width="0.7109375" style="2" customWidth="1"/>
    <col min="16" max="16" width="15.28515625" style="2" customWidth="1"/>
    <col min="17" max="17" width="0.7109375" style="2" customWidth="1"/>
    <col min="18" max="18" width="10.140625" style="2" bestFit="1" customWidth="1"/>
    <col min="19" max="19" width="0.7109375" style="2" customWidth="1"/>
    <col min="20" max="20" width="10.7109375" style="2" bestFit="1" customWidth="1"/>
    <col min="21" max="21" width="13.7109375" style="2" customWidth="1"/>
    <col min="22" max="22" width="9.140625" style="2"/>
    <col min="23" max="23" width="26.7109375" style="2" customWidth="1"/>
    <col min="24" max="25" width="9.140625" style="2"/>
    <col min="26" max="26" width="3.7109375" style="2" customWidth="1"/>
    <col min="27" max="27" width="10.5703125" style="2" customWidth="1"/>
    <col min="28" max="28" width="3.140625" style="2" customWidth="1"/>
    <col min="29" max="29" width="9.140625" style="2"/>
    <col min="30" max="30" width="2.28515625" style="2" customWidth="1"/>
    <col min="31" max="31" width="9.140625" style="2" customWidth="1"/>
    <col min="32" max="32" width="2.140625" style="2" customWidth="1"/>
    <col min="33" max="33" width="9.140625" style="2"/>
    <col min="34" max="34" width="3.7109375" style="2" customWidth="1"/>
    <col min="35" max="35" width="9.140625" style="2"/>
    <col min="36" max="36" width="2.28515625" style="2" customWidth="1"/>
    <col min="37" max="37" width="9.140625" style="2"/>
    <col min="38" max="38" width="4.42578125" style="2" customWidth="1"/>
    <col min="39" max="39" width="9.140625" style="2"/>
    <col min="40" max="40" width="3.140625" style="2" customWidth="1"/>
    <col min="41" max="16384" width="9.140625" style="2"/>
  </cols>
  <sheetData>
    <row r="1" spans="1:41">
      <c r="B1" s="26"/>
      <c r="J1" s="1"/>
      <c r="K1" s="1"/>
      <c r="L1" s="1"/>
      <c r="M1" s="1"/>
      <c r="N1" s="27"/>
      <c r="O1" s="27"/>
      <c r="P1" s="27"/>
      <c r="Q1" s="27"/>
      <c r="R1" s="228" t="s">
        <v>202</v>
      </c>
      <c r="S1" s="228"/>
      <c r="T1" s="228"/>
    </row>
    <row r="2" spans="1:41">
      <c r="A2" s="217" t="str">
        <f>+BS!C2</f>
        <v>BEGISTICS PUBLIC COMPANY LIMITED AND ITS SUBSIDIARIES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V2" s="217">
        <f>+[1]BS!X2</f>
        <v>0</v>
      </c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</row>
    <row r="3" spans="1:41">
      <c r="A3" s="217" t="s">
        <v>51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V3" s="217" t="s">
        <v>51</v>
      </c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</row>
    <row r="4" spans="1:41" s="124" customFormat="1">
      <c r="A4" s="225" t="s">
        <v>220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V4" s="225" t="s">
        <v>220</v>
      </c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</row>
    <row r="5" spans="1:41" ht="12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</row>
    <row r="6" spans="1:41">
      <c r="A6" s="29"/>
      <c r="B6" s="26"/>
      <c r="D6" s="218" t="s">
        <v>46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V6" s="29"/>
      <c r="W6" s="26"/>
      <c r="Y6" s="218" t="s">
        <v>46</v>
      </c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</row>
    <row r="7" spans="1:41">
      <c r="A7" s="29"/>
      <c r="B7" s="26"/>
      <c r="D7" s="219" t="s">
        <v>47</v>
      </c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V7" s="29"/>
      <c r="W7" s="26"/>
      <c r="Y7" s="219" t="s">
        <v>47</v>
      </c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19"/>
      <c r="AN7" s="219"/>
      <c r="AO7" s="219"/>
    </row>
    <row r="8" spans="1:41">
      <c r="A8" s="29"/>
      <c r="B8" s="26"/>
      <c r="D8" s="3"/>
      <c r="E8" s="3"/>
      <c r="F8" s="3"/>
      <c r="G8" s="3"/>
      <c r="H8" s="3"/>
      <c r="I8" s="3"/>
      <c r="J8" s="3"/>
      <c r="K8" s="3"/>
      <c r="L8" s="218" t="s">
        <v>52</v>
      </c>
      <c r="M8" s="218"/>
      <c r="N8" s="218"/>
      <c r="O8" s="218"/>
      <c r="P8" s="218"/>
      <c r="Q8" s="3"/>
      <c r="R8" s="3"/>
      <c r="S8" s="3"/>
      <c r="T8" s="3"/>
      <c r="V8" s="29"/>
      <c r="W8" s="26"/>
      <c r="Y8" s="3"/>
      <c r="Z8" s="3"/>
      <c r="AA8" s="3"/>
      <c r="AB8" s="3"/>
      <c r="AC8" s="3"/>
      <c r="AD8" s="3"/>
      <c r="AE8" s="3"/>
      <c r="AF8" s="3"/>
      <c r="AG8" s="218" t="s">
        <v>52</v>
      </c>
      <c r="AH8" s="218"/>
      <c r="AI8" s="218"/>
      <c r="AJ8" s="218"/>
      <c r="AK8" s="218"/>
      <c r="AL8" s="3"/>
      <c r="AM8" s="3"/>
      <c r="AN8" s="3"/>
      <c r="AO8" s="3"/>
    </row>
    <row r="9" spans="1:41" ht="21" customHeight="1">
      <c r="A9" s="30"/>
      <c r="B9" s="26"/>
      <c r="C9" s="31"/>
      <c r="D9" s="33"/>
      <c r="E9" s="32"/>
      <c r="F9" s="1"/>
      <c r="G9" s="32"/>
      <c r="K9" s="33"/>
      <c r="L9" s="34" t="s">
        <v>53</v>
      </c>
      <c r="M9" s="33"/>
      <c r="N9" s="34" t="s">
        <v>54</v>
      </c>
      <c r="O9" s="34"/>
      <c r="Q9" s="32"/>
      <c r="R9" s="33"/>
      <c r="S9" s="32"/>
      <c r="T9" s="33"/>
      <c r="V9" s="30"/>
      <c r="W9" s="26"/>
      <c r="X9" s="31"/>
      <c r="Y9" s="33"/>
      <c r="Z9" s="32"/>
      <c r="AA9" s="1"/>
      <c r="AB9" s="32"/>
      <c r="AF9" s="33"/>
      <c r="AG9" s="34" t="s">
        <v>53</v>
      </c>
      <c r="AH9" s="33"/>
      <c r="AI9" s="34" t="s">
        <v>54</v>
      </c>
      <c r="AJ9" s="34"/>
      <c r="AL9" s="32"/>
      <c r="AM9" s="33"/>
      <c r="AN9" s="32"/>
      <c r="AO9" s="33"/>
    </row>
    <row r="10" spans="1:41" ht="21" customHeight="1">
      <c r="A10" s="30"/>
      <c r="B10" s="26"/>
      <c r="C10" s="31"/>
      <c r="D10" s="33" t="s">
        <v>55</v>
      </c>
      <c r="E10" s="33"/>
      <c r="F10" s="3" t="s">
        <v>56</v>
      </c>
      <c r="G10" s="32"/>
      <c r="H10" s="223" t="s">
        <v>57</v>
      </c>
      <c r="I10" s="223"/>
      <c r="J10" s="223"/>
      <c r="K10" s="33"/>
      <c r="L10" s="34" t="s">
        <v>58</v>
      </c>
      <c r="M10" s="33"/>
      <c r="N10" s="34" t="s">
        <v>59</v>
      </c>
      <c r="O10" s="34"/>
      <c r="P10" s="34" t="s">
        <v>60</v>
      </c>
      <c r="Q10" s="32"/>
      <c r="R10" s="33" t="s">
        <v>61</v>
      </c>
      <c r="T10" s="3" t="s">
        <v>61</v>
      </c>
      <c r="U10" s="35"/>
      <c r="V10" s="30"/>
      <c r="W10" s="26"/>
      <c r="X10" s="31"/>
      <c r="Y10" s="33" t="s">
        <v>55</v>
      </c>
      <c r="Z10" s="33"/>
      <c r="AA10" s="3" t="s">
        <v>56</v>
      </c>
      <c r="AB10" s="32"/>
      <c r="AC10" s="223" t="s">
        <v>57</v>
      </c>
      <c r="AD10" s="223"/>
      <c r="AE10" s="223"/>
      <c r="AF10" s="33"/>
      <c r="AG10" s="34" t="s">
        <v>58</v>
      </c>
      <c r="AH10" s="33"/>
      <c r="AI10" s="34" t="s">
        <v>59</v>
      </c>
      <c r="AJ10" s="34"/>
      <c r="AK10" s="34" t="s">
        <v>60</v>
      </c>
      <c r="AL10" s="32"/>
      <c r="AM10" s="33" t="s">
        <v>61</v>
      </c>
      <c r="AO10" s="3" t="s">
        <v>61</v>
      </c>
    </row>
    <row r="11" spans="1:41" ht="42">
      <c r="A11" s="36"/>
      <c r="B11" s="26"/>
      <c r="C11" s="31"/>
      <c r="D11" s="33" t="s">
        <v>62</v>
      </c>
      <c r="E11" s="33"/>
      <c r="F11" s="52" t="s">
        <v>63</v>
      </c>
      <c r="G11" s="32"/>
      <c r="H11" s="33" t="s">
        <v>64</v>
      </c>
      <c r="I11" s="32"/>
      <c r="J11" s="33"/>
      <c r="K11" s="33"/>
      <c r="L11" s="34" t="s">
        <v>65</v>
      </c>
      <c r="M11" s="33"/>
      <c r="N11" s="34" t="s">
        <v>66</v>
      </c>
      <c r="O11" s="34"/>
      <c r="P11" s="34" t="s">
        <v>67</v>
      </c>
      <c r="Q11" s="32"/>
      <c r="R11" s="3" t="s">
        <v>68</v>
      </c>
      <c r="S11" s="38"/>
      <c r="T11" s="3" t="s">
        <v>68</v>
      </c>
      <c r="U11" s="39"/>
      <c r="V11" s="36"/>
      <c r="W11" s="26"/>
      <c r="X11" s="31"/>
      <c r="Y11" s="33" t="s">
        <v>62</v>
      </c>
      <c r="Z11" s="33"/>
      <c r="AA11" s="52" t="s">
        <v>63</v>
      </c>
      <c r="AB11" s="32"/>
      <c r="AC11" s="33" t="s">
        <v>64</v>
      </c>
      <c r="AD11" s="32"/>
      <c r="AE11" s="33"/>
      <c r="AF11" s="33"/>
      <c r="AG11" s="34" t="s">
        <v>65</v>
      </c>
      <c r="AH11" s="33"/>
      <c r="AI11" s="34" t="s">
        <v>66</v>
      </c>
      <c r="AJ11" s="34"/>
      <c r="AK11" s="34" t="s">
        <v>67</v>
      </c>
      <c r="AL11" s="32"/>
      <c r="AM11" s="3" t="s">
        <v>68</v>
      </c>
      <c r="AN11" s="38"/>
      <c r="AO11" s="3" t="s">
        <v>68</v>
      </c>
    </row>
    <row r="12" spans="1:41" ht="42">
      <c r="A12" s="30"/>
      <c r="B12" s="113" t="s">
        <v>45</v>
      </c>
      <c r="C12" s="40"/>
      <c r="D12" s="114" t="s">
        <v>69</v>
      </c>
      <c r="E12" s="33"/>
      <c r="F12" s="41" t="s">
        <v>70</v>
      </c>
      <c r="G12" s="32"/>
      <c r="H12" s="114" t="s">
        <v>71</v>
      </c>
      <c r="I12" s="32"/>
      <c r="J12" s="41" t="s">
        <v>72</v>
      </c>
      <c r="K12" s="34"/>
      <c r="L12" s="41" t="s">
        <v>73</v>
      </c>
      <c r="M12" s="34"/>
      <c r="N12" s="113" t="s">
        <v>74</v>
      </c>
      <c r="O12" s="34"/>
      <c r="P12" s="41" t="s">
        <v>75</v>
      </c>
      <c r="Q12" s="32"/>
      <c r="R12" s="114" t="s">
        <v>76</v>
      </c>
      <c r="S12" s="32"/>
      <c r="T12" s="33" t="s">
        <v>76</v>
      </c>
      <c r="V12" s="30"/>
      <c r="W12" s="113" t="s">
        <v>45</v>
      </c>
      <c r="X12" s="40"/>
      <c r="Y12" s="114" t="s">
        <v>69</v>
      </c>
      <c r="Z12" s="33"/>
      <c r="AA12" s="41" t="s">
        <v>70</v>
      </c>
      <c r="AB12" s="32"/>
      <c r="AC12" s="114" t="s">
        <v>71</v>
      </c>
      <c r="AD12" s="32"/>
      <c r="AE12" s="41" t="s">
        <v>72</v>
      </c>
      <c r="AF12" s="34"/>
      <c r="AG12" s="41" t="s">
        <v>73</v>
      </c>
      <c r="AH12" s="34"/>
      <c r="AI12" s="113" t="s">
        <v>74</v>
      </c>
      <c r="AJ12" s="34"/>
      <c r="AK12" s="41" t="s">
        <v>75</v>
      </c>
      <c r="AL12" s="32"/>
      <c r="AM12" s="114" t="s">
        <v>76</v>
      </c>
      <c r="AN12" s="32"/>
      <c r="AO12" s="33" t="s">
        <v>76</v>
      </c>
    </row>
    <row r="13" spans="1:41" ht="84">
      <c r="A13" s="105" t="s">
        <v>152</v>
      </c>
      <c r="B13" s="26"/>
      <c r="C13" s="40"/>
      <c r="D13" s="42">
        <v>1437832</v>
      </c>
      <c r="E13" s="12"/>
      <c r="F13" s="42">
        <v>-267007</v>
      </c>
      <c r="G13" s="23"/>
      <c r="H13" s="43">
        <v>0</v>
      </c>
      <c r="I13" s="12"/>
      <c r="J13" s="42">
        <v>-53905</v>
      </c>
      <c r="K13" s="12"/>
      <c r="L13" s="43">
        <v>0</v>
      </c>
      <c r="M13" s="12"/>
      <c r="N13" s="12">
        <v>0</v>
      </c>
      <c r="O13" s="12"/>
      <c r="P13" s="12">
        <v>0</v>
      </c>
      <c r="Q13" s="12"/>
      <c r="R13" s="42">
        <v>58131</v>
      </c>
      <c r="S13" s="12"/>
      <c r="T13" s="42">
        <f>SUM(D13:R13)</f>
        <v>1175051</v>
      </c>
      <c r="U13" s="35"/>
      <c r="V13" s="105" t="s">
        <v>152</v>
      </c>
      <c r="W13" s="26"/>
      <c r="X13" s="40"/>
      <c r="Y13" s="42">
        <v>1437832</v>
      </c>
      <c r="Z13" s="12"/>
      <c r="AA13" s="42">
        <v>-267007</v>
      </c>
      <c r="AB13" s="23"/>
      <c r="AC13" s="43">
        <v>0</v>
      </c>
      <c r="AD13" s="12"/>
      <c r="AE13" s="42">
        <v>-53905</v>
      </c>
      <c r="AF13" s="12"/>
      <c r="AG13" s="43">
        <v>0</v>
      </c>
      <c r="AH13" s="12"/>
      <c r="AI13" s="12">
        <v>0</v>
      </c>
      <c r="AJ13" s="12"/>
      <c r="AK13" s="12">
        <v>0</v>
      </c>
      <c r="AL13" s="12"/>
      <c r="AM13" s="42">
        <v>58131</v>
      </c>
      <c r="AN13" s="12"/>
      <c r="AO13" s="42">
        <f>SUM(Y13:AM13)</f>
        <v>1175051</v>
      </c>
    </row>
    <row r="14" spans="1:41" ht="63">
      <c r="A14" s="30" t="s">
        <v>79</v>
      </c>
      <c r="B14" s="26"/>
      <c r="C14" s="40"/>
      <c r="D14" s="45">
        <v>915144</v>
      </c>
      <c r="E14" s="12"/>
      <c r="F14" s="45">
        <v>-5287</v>
      </c>
      <c r="G14" s="23"/>
      <c r="H14" s="12">
        <v>0</v>
      </c>
      <c r="I14" s="12"/>
      <c r="J14" s="12">
        <v>0</v>
      </c>
      <c r="K14" s="12"/>
      <c r="L14" s="12">
        <v>0</v>
      </c>
      <c r="M14" s="12"/>
      <c r="N14" s="12">
        <v>0</v>
      </c>
      <c r="O14" s="12"/>
      <c r="P14" s="12">
        <v>0</v>
      </c>
      <c r="Q14" s="12"/>
      <c r="R14" s="12">
        <v>0</v>
      </c>
      <c r="S14" s="12"/>
      <c r="T14" s="45">
        <f>SUM(D14:R14)</f>
        <v>909857</v>
      </c>
      <c r="U14" s="35"/>
      <c r="V14" s="30" t="s">
        <v>79</v>
      </c>
      <c r="W14" s="26"/>
      <c r="X14" s="40"/>
      <c r="Y14" s="45">
        <v>915144</v>
      </c>
      <c r="Z14" s="12"/>
      <c r="AA14" s="45">
        <v>-5287</v>
      </c>
      <c r="AB14" s="23"/>
      <c r="AC14" s="12">
        <v>0</v>
      </c>
      <c r="AD14" s="12"/>
      <c r="AE14" s="12">
        <v>0</v>
      </c>
      <c r="AF14" s="12"/>
      <c r="AG14" s="12">
        <v>0</v>
      </c>
      <c r="AH14" s="12"/>
      <c r="AI14" s="12">
        <v>0</v>
      </c>
      <c r="AJ14" s="12"/>
      <c r="AK14" s="12">
        <v>0</v>
      </c>
      <c r="AL14" s="12"/>
      <c r="AM14" s="12">
        <v>0</v>
      </c>
      <c r="AN14" s="12"/>
      <c r="AO14" s="45">
        <f>SUM(Y14:AM14)</f>
        <v>909857</v>
      </c>
    </row>
    <row r="15" spans="1:41" hidden="1">
      <c r="A15" s="4" t="s">
        <v>77</v>
      </c>
      <c r="B15" s="10"/>
      <c r="C15" s="40"/>
      <c r="D15" s="12"/>
      <c r="E15" s="15"/>
      <c r="F15" s="12"/>
      <c r="G15" s="23"/>
      <c r="H15" s="12"/>
      <c r="I15" s="12"/>
      <c r="J15" s="12"/>
      <c r="K15" s="12"/>
      <c r="L15" s="12">
        <v>0</v>
      </c>
      <c r="M15" s="12"/>
      <c r="N15" s="12">
        <v>0</v>
      </c>
      <c r="O15" s="12"/>
      <c r="P15" s="12">
        <v>0</v>
      </c>
      <c r="Q15" s="12"/>
      <c r="R15" s="12"/>
      <c r="S15" s="12"/>
      <c r="T15" s="12"/>
      <c r="U15" s="35"/>
      <c r="V15" s="4" t="s">
        <v>77</v>
      </c>
      <c r="W15" s="10"/>
      <c r="X15" s="40"/>
      <c r="Y15" s="12"/>
      <c r="Z15" s="15"/>
      <c r="AA15" s="12"/>
      <c r="AB15" s="23"/>
      <c r="AC15" s="12"/>
      <c r="AD15" s="12"/>
      <c r="AE15" s="12"/>
      <c r="AF15" s="12"/>
      <c r="AG15" s="12">
        <v>0</v>
      </c>
      <c r="AH15" s="12"/>
      <c r="AI15" s="12">
        <v>0</v>
      </c>
      <c r="AJ15" s="12"/>
      <c r="AK15" s="12">
        <v>0</v>
      </c>
      <c r="AL15" s="12"/>
      <c r="AM15" s="12"/>
      <c r="AN15" s="12"/>
      <c r="AO15" s="12"/>
    </row>
    <row r="16" spans="1:41" hidden="1">
      <c r="A16" s="4" t="s">
        <v>182</v>
      </c>
      <c r="B16" s="10"/>
      <c r="C16" s="40"/>
      <c r="D16" s="12"/>
      <c r="E16" s="15"/>
      <c r="F16" s="12"/>
      <c r="G16" s="23"/>
      <c r="H16" s="12"/>
      <c r="I16" s="12"/>
      <c r="J16" s="12"/>
      <c r="K16" s="12"/>
      <c r="L16" s="12">
        <v>0</v>
      </c>
      <c r="M16" s="12"/>
      <c r="N16" s="12">
        <v>0</v>
      </c>
      <c r="O16" s="12"/>
      <c r="P16" s="12">
        <v>0</v>
      </c>
      <c r="Q16" s="12"/>
      <c r="R16" s="12"/>
      <c r="S16" s="12"/>
      <c r="T16" s="12"/>
      <c r="U16" s="35"/>
      <c r="V16" s="4" t="s">
        <v>182</v>
      </c>
      <c r="W16" s="10"/>
      <c r="X16" s="40"/>
      <c r="Y16" s="12"/>
      <c r="Z16" s="15"/>
      <c r="AA16" s="12"/>
      <c r="AB16" s="23"/>
      <c r="AC16" s="12"/>
      <c r="AD16" s="12"/>
      <c r="AE16" s="12"/>
      <c r="AF16" s="12"/>
      <c r="AG16" s="12">
        <v>0</v>
      </c>
      <c r="AH16" s="12"/>
      <c r="AI16" s="12">
        <v>0</v>
      </c>
      <c r="AJ16" s="12"/>
      <c r="AK16" s="12">
        <v>0</v>
      </c>
      <c r="AL16" s="12"/>
      <c r="AM16" s="12"/>
      <c r="AN16" s="12"/>
      <c r="AO16" s="12"/>
    </row>
    <row r="17" spans="1:41" ht="168" hidden="1">
      <c r="A17" s="127" t="s">
        <v>80</v>
      </c>
      <c r="B17" s="10"/>
      <c r="C17" s="40"/>
      <c r="D17" s="12"/>
      <c r="E17" s="15"/>
      <c r="F17" s="12"/>
      <c r="G17" s="23"/>
      <c r="H17" s="12"/>
      <c r="I17" s="12"/>
      <c r="J17" s="12"/>
      <c r="K17" s="12"/>
      <c r="L17" s="12">
        <v>0</v>
      </c>
      <c r="M17" s="12"/>
      <c r="N17" s="12">
        <v>0</v>
      </c>
      <c r="O17" s="12"/>
      <c r="P17" s="12">
        <v>0</v>
      </c>
      <c r="Q17" s="12"/>
      <c r="R17" s="12"/>
      <c r="S17" s="12"/>
      <c r="T17" s="12"/>
      <c r="U17" s="35"/>
      <c r="V17" s="127" t="s">
        <v>80</v>
      </c>
      <c r="W17" s="10"/>
      <c r="X17" s="40"/>
      <c r="Y17" s="12"/>
      <c r="Z17" s="15"/>
      <c r="AA17" s="12"/>
      <c r="AB17" s="23"/>
      <c r="AC17" s="12"/>
      <c r="AD17" s="12"/>
      <c r="AE17" s="12"/>
      <c r="AF17" s="12"/>
      <c r="AG17" s="12">
        <v>0</v>
      </c>
      <c r="AH17" s="12"/>
      <c r="AI17" s="12">
        <v>0</v>
      </c>
      <c r="AJ17" s="12"/>
      <c r="AK17" s="12">
        <v>0</v>
      </c>
      <c r="AL17" s="12"/>
      <c r="AM17" s="12"/>
      <c r="AN17" s="12"/>
      <c r="AO17" s="12"/>
    </row>
    <row r="18" spans="1:41">
      <c r="A18" s="4" t="s">
        <v>78</v>
      </c>
      <c r="B18" s="26"/>
      <c r="C18" s="40"/>
      <c r="D18" s="12">
        <v>0</v>
      </c>
      <c r="E18" s="12"/>
      <c r="F18" s="12">
        <v>0</v>
      </c>
      <c r="G18" s="12"/>
      <c r="H18" s="12">
        <v>0</v>
      </c>
      <c r="I18" s="12"/>
      <c r="J18" s="44">
        <v>27654</v>
      </c>
      <c r="K18" s="12"/>
      <c r="L18" s="12">
        <v>0</v>
      </c>
      <c r="M18" s="12"/>
      <c r="N18" s="12">
        <v>0</v>
      </c>
      <c r="O18" s="12"/>
      <c r="P18" s="12">
        <v>0</v>
      </c>
      <c r="Q18" s="12"/>
      <c r="R18" s="12">
        <v>-876</v>
      </c>
      <c r="S18" s="12"/>
      <c r="T18" s="121">
        <f>SUM(D18:R18)</f>
        <v>26778</v>
      </c>
      <c r="U18" s="35"/>
      <c r="V18" s="4" t="s">
        <v>78</v>
      </c>
      <c r="W18" s="26"/>
      <c r="X18" s="40"/>
      <c r="Y18" s="12">
        <v>0</v>
      </c>
      <c r="Z18" s="12"/>
      <c r="AA18" s="12">
        <v>0</v>
      </c>
      <c r="AB18" s="12"/>
      <c r="AC18" s="12">
        <v>0</v>
      </c>
      <c r="AD18" s="12"/>
      <c r="AE18" s="44">
        <v>27654</v>
      </c>
      <c r="AF18" s="12"/>
      <c r="AG18" s="12">
        <v>0</v>
      </c>
      <c r="AH18" s="12"/>
      <c r="AI18" s="12">
        <v>0</v>
      </c>
      <c r="AJ18" s="12"/>
      <c r="AK18" s="12">
        <v>0</v>
      </c>
      <c r="AL18" s="12"/>
      <c r="AM18" s="12">
        <v>-876</v>
      </c>
      <c r="AN18" s="12"/>
      <c r="AO18" s="121">
        <f>SUM(Y18:AM18)</f>
        <v>26778</v>
      </c>
    </row>
    <row r="19" spans="1:41" ht="21.75" thickBot="1">
      <c r="A19" s="104" t="s">
        <v>221</v>
      </c>
      <c r="B19" s="10"/>
      <c r="D19" s="47">
        <f>SUM(D13:D18)</f>
        <v>2352976</v>
      </c>
      <c r="E19" s="12"/>
      <c r="F19" s="47">
        <f>SUM(F13:F18)</f>
        <v>-272294</v>
      </c>
      <c r="G19" s="23"/>
      <c r="H19" s="82">
        <f>SUM(H13:H18)</f>
        <v>0</v>
      </c>
      <c r="I19" s="12"/>
      <c r="J19" s="47">
        <f>SUM(J13:J18)</f>
        <v>-26251</v>
      </c>
      <c r="K19" s="12"/>
      <c r="L19" s="82">
        <f>SUM(L13:L18)</f>
        <v>0</v>
      </c>
      <c r="M19" s="12"/>
      <c r="N19" s="82">
        <v>0</v>
      </c>
      <c r="O19" s="12"/>
      <c r="P19" s="82">
        <v>0</v>
      </c>
      <c r="Q19" s="12"/>
      <c r="R19" s="82">
        <f>SUM(R13:R18)</f>
        <v>57255</v>
      </c>
      <c r="S19" s="12"/>
      <c r="T19" s="19">
        <f>SUM(T13:T18)</f>
        <v>2111686</v>
      </c>
      <c r="U19" s="11"/>
      <c r="V19" s="104" t="s">
        <v>221</v>
      </c>
      <c r="W19" s="10"/>
      <c r="Y19" s="47">
        <f>SUM(Y13:Y18)</f>
        <v>2352976</v>
      </c>
      <c r="Z19" s="12"/>
      <c r="AA19" s="47">
        <f>SUM(AA13:AA18)</f>
        <v>-272294</v>
      </c>
      <c r="AB19" s="23"/>
      <c r="AC19" s="82">
        <f>SUM(AC13:AC18)</f>
        <v>0</v>
      </c>
      <c r="AD19" s="12"/>
      <c r="AE19" s="47">
        <f>SUM(AE13:AE18)</f>
        <v>-26251</v>
      </c>
      <c r="AF19" s="12"/>
      <c r="AG19" s="82">
        <f>SUM(AG13:AG18)</f>
        <v>0</v>
      </c>
      <c r="AH19" s="12"/>
      <c r="AI19" s="82">
        <v>0</v>
      </c>
      <c r="AJ19" s="12"/>
      <c r="AK19" s="82">
        <v>0</v>
      </c>
      <c r="AL19" s="12"/>
      <c r="AM19" s="82">
        <f>SUM(AM13:AM18)</f>
        <v>57255</v>
      </c>
      <c r="AN19" s="12"/>
      <c r="AO19" s="19">
        <f>SUM(AO13:AO18)</f>
        <v>2111686</v>
      </c>
    </row>
    <row r="20" spans="1:41" ht="21.75" thickTop="1">
      <c r="A20" s="36"/>
      <c r="B20" s="10"/>
      <c r="D20" s="45"/>
      <c r="E20" s="12"/>
      <c r="F20" s="45"/>
      <c r="G20" s="23"/>
      <c r="H20" s="12"/>
      <c r="I20" s="12"/>
      <c r="J20" s="45"/>
      <c r="K20" s="12"/>
      <c r="L20" s="12"/>
      <c r="M20" s="12"/>
      <c r="N20" s="45"/>
      <c r="O20" s="12"/>
      <c r="P20" s="45"/>
      <c r="Q20" s="12"/>
      <c r="R20" s="12"/>
      <c r="S20" s="12"/>
      <c r="T20" s="45"/>
      <c r="U20" s="11"/>
      <c r="V20" s="36"/>
      <c r="W20" s="10"/>
      <c r="Y20" s="45"/>
      <c r="Z20" s="12"/>
      <c r="AA20" s="45"/>
      <c r="AB20" s="23"/>
      <c r="AC20" s="12"/>
      <c r="AD20" s="12"/>
      <c r="AE20" s="45"/>
      <c r="AF20" s="12"/>
      <c r="AG20" s="12"/>
      <c r="AH20" s="12"/>
      <c r="AI20" s="45"/>
      <c r="AJ20" s="12"/>
      <c r="AK20" s="45"/>
      <c r="AL20" s="12"/>
      <c r="AM20" s="12"/>
      <c r="AN20" s="12"/>
      <c r="AO20" s="45"/>
    </row>
    <row r="21" spans="1:41">
      <c r="A21" s="104" t="s">
        <v>186</v>
      </c>
      <c r="B21" s="10"/>
      <c r="D21" s="45">
        <v>2352976</v>
      </c>
      <c r="E21" s="12"/>
      <c r="F21" s="45">
        <v>-272294</v>
      </c>
      <c r="G21" s="23"/>
      <c r="H21" s="12">
        <v>0</v>
      </c>
      <c r="I21" s="12"/>
      <c r="J21" s="188">
        <v>17802</v>
      </c>
      <c r="K21" s="12"/>
      <c r="L21" s="12">
        <v>0</v>
      </c>
      <c r="M21" s="12"/>
      <c r="N21" s="12">
        <v>0</v>
      </c>
      <c r="O21" s="12"/>
      <c r="P21" s="12">
        <v>0</v>
      </c>
      <c r="Q21" s="12"/>
      <c r="R21" s="189">
        <v>69072</v>
      </c>
      <c r="S21" s="12"/>
      <c r="T21" s="45">
        <f>SUM(D21:R21)</f>
        <v>2167556</v>
      </c>
      <c r="U21" s="11"/>
      <c r="V21" s="104" t="s">
        <v>186</v>
      </c>
      <c r="W21" s="10"/>
      <c r="Y21" s="45">
        <v>2352976</v>
      </c>
      <c r="Z21" s="12"/>
      <c r="AA21" s="45">
        <v>-272294</v>
      </c>
      <c r="AB21" s="23"/>
      <c r="AC21" s="12">
        <v>0</v>
      </c>
      <c r="AD21" s="12"/>
      <c r="AE21" s="45">
        <v>14043</v>
      </c>
      <c r="AF21" s="12"/>
      <c r="AG21" s="12">
        <v>0</v>
      </c>
      <c r="AH21" s="12"/>
      <c r="AI21" s="12">
        <v>0</v>
      </c>
      <c r="AJ21" s="12"/>
      <c r="AK21" s="12">
        <v>0</v>
      </c>
      <c r="AL21" s="12"/>
      <c r="AM21" s="12">
        <v>72831</v>
      </c>
      <c r="AN21" s="12"/>
      <c r="AO21" s="45">
        <f>SUM(Y21:AM21)</f>
        <v>2167556</v>
      </c>
    </row>
    <row r="22" spans="1:41">
      <c r="A22" s="36" t="s">
        <v>79</v>
      </c>
      <c r="B22" s="191">
        <v>25</v>
      </c>
      <c r="D22" s="12">
        <v>14117858</v>
      </c>
      <c r="E22" s="12"/>
      <c r="F22" s="12">
        <v>-12909672</v>
      </c>
      <c r="G22" s="23"/>
      <c r="H22" s="12">
        <v>0</v>
      </c>
      <c r="I22" s="12"/>
      <c r="J22" s="12">
        <v>0</v>
      </c>
      <c r="K22" s="12"/>
      <c r="L22" s="12">
        <v>0</v>
      </c>
      <c r="M22" s="12"/>
      <c r="N22" s="12">
        <v>0</v>
      </c>
      <c r="O22" s="12"/>
      <c r="P22" s="12">
        <v>0</v>
      </c>
      <c r="Q22" s="12"/>
      <c r="R22" s="12">
        <v>0</v>
      </c>
      <c r="S22" s="12"/>
      <c r="T22" s="12">
        <f t="shared" ref="T22:T27" si="0">SUM(D22:R22)</f>
        <v>1208186</v>
      </c>
      <c r="U22" s="11"/>
      <c r="V22" s="36" t="s">
        <v>79</v>
      </c>
      <c r="W22" s="10"/>
      <c r="Y22" s="12">
        <v>14117858</v>
      </c>
      <c r="Z22" s="12"/>
      <c r="AA22" s="12">
        <v>-12909672</v>
      </c>
      <c r="AB22" s="23"/>
      <c r="AC22" s="12">
        <v>0</v>
      </c>
      <c r="AD22" s="12"/>
      <c r="AE22" s="12">
        <v>0</v>
      </c>
      <c r="AF22" s="12"/>
      <c r="AG22" s="12">
        <v>0</v>
      </c>
      <c r="AH22" s="12"/>
      <c r="AI22" s="12">
        <v>0</v>
      </c>
      <c r="AJ22" s="12"/>
      <c r="AK22" s="12">
        <v>0</v>
      </c>
      <c r="AL22" s="12"/>
      <c r="AM22" s="12">
        <v>0</v>
      </c>
      <c r="AN22" s="12"/>
      <c r="AO22" s="12">
        <f t="shared" ref="AO22:AO27" si="1">SUM(Y22:AM22)</f>
        <v>1208186</v>
      </c>
    </row>
    <row r="23" spans="1:41">
      <c r="A23" s="36" t="s">
        <v>247</v>
      </c>
      <c r="B23" s="10"/>
      <c r="D23" s="12">
        <v>0</v>
      </c>
      <c r="E23" s="12"/>
      <c r="F23" s="45">
        <v>0</v>
      </c>
      <c r="G23" s="23"/>
      <c r="H23" s="12">
        <v>0</v>
      </c>
      <c r="I23" s="12"/>
      <c r="J23" s="12">
        <v>0</v>
      </c>
      <c r="K23" s="12"/>
      <c r="L23" s="12">
        <v>0</v>
      </c>
      <c r="M23" s="12"/>
      <c r="N23" s="12">
        <v>0</v>
      </c>
      <c r="O23" s="12"/>
      <c r="P23" s="12">
        <v>0</v>
      </c>
      <c r="Q23" s="12"/>
      <c r="R23" s="12">
        <v>818767</v>
      </c>
      <c r="S23" s="12"/>
      <c r="T23" s="12">
        <f t="shared" si="0"/>
        <v>818767</v>
      </c>
      <c r="U23" s="11"/>
      <c r="V23" s="36" t="s">
        <v>247</v>
      </c>
      <c r="W23" s="10"/>
      <c r="Y23" s="12">
        <v>0</v>
      </c>
      <c r="Z23" s="12"/>
      <c r="AA23" s="45">
        <v>0</v>
      </c>
      <c r="AB23" s="23"/>
      <c r="AC23" s="12">
        <v>0</v>
      </c>
      <c r="AD23" s="12"/>
      <c r="AE23" s="12">
        <v>0</v>
      </c>
      <c r="AF23" s="12"/>
      <c r="AG23" s="12">
        <v>0</v>
      </c>
      <c r="AH23" s="12"/>
      <c r="AI23" s="12">
        <v>0</v>
      </c>
      <c r="AJ23" s="12"/>
      <c r="AK23" s="12">
        <v>0</v>
      </c>
      <c r="AL23" s="12"/>
      <c r="AM23" s="12">
        <v>818767</v>
      </c>
      <c r="AN23" s="12"/>
      <c r="AO23" s="12">
        <f t="shared" si="1"/>
        <v>818767</v>
      </c>
    </row>
    <row r="24" spans="1:41">
      <c r="A24" s="36" t="s">
        <v>248</v>
      </c>
      <c r="B24" s="10"/>
      <c r="D24" s="12"/>
      <c r="E24" s="12"/>
      <c r="F24" s="45"/>
      <c r="G24" s="23"/>
      <c r="H24" s="12"/>
      <c r="I24" s="12"/>
      <c r="J24" s="12">
        <v>-17030</v>
      </c>
      <c r="K24" s="12"/>
      <c r="L24" s="12"/>
      <c r="M24" s="12"/>
      <c r="N24" s="12"/>
      <c r="O24" s="12"/>
      <c r="P24" s="12"/>
      <c r="Q24" s="12"/>
      <c r="R24" s="12"/>
      <c r="S24" s="12"/>
      <c r="T24" s="12">
        <v>-17030</v>
      </c>
      <c r="U24" s="11"/>
      <c r="V24" s="36" t="s">
        <v>248</v>
      </c>
      <c r="W24" s="10"/>
      <c r="Y24" s="12"/>
      <c r="Z24" s="12"/>
      <c r="AA24" s="45"/>
      <c r="AB24" s="23"/>
      <c r="AC24" s="12"/>
      <c r="AD24" s="12"/>
      <c r="AE24" s="12">
        <v>-17030</v>
      </c>
      <c r="AF24" s="12"/>
      <c r="AG24" s="12"/>
      <c r="AH24" s="12"/>
      <c r="AI24" s="12"/>
      <c r="AJ24" s="12"/>
      <c r="AK24" s="12"/>
      <c r="AL24" s="12"/>
      <c r="AM24" s="12"/>
      <c r="AN24" s="12"/>
      <c r="AO24" s="12">
        <v>-17030</v>
      </c>
    </row>
    <row r="25" spans="1:41" hidden="1">
      <c r="A25" s="104" t="s">
        <v>146</v>
      </c>
      <c r="B25" s="10"/>
      <c r="D25" s="12"/>
      <c r="E25" s="12"/>
      <c r="F25" s="45"/>
      <c r="G25" s="23"/>
      <c r="H25" s="12"/>
      <c r="I25" s="12"/>
      <c r="J25" s="45"/>
      <c r="K25" s="12"/>
      <c r="L25" s="12"/>
      <c r="M25" s="12"/>
      <c r="N25" s="12"/>
      <c r="O25" s="12"/>
      <c r="P25" s="12">
        <v>0</v>
      </c>
      <c r="Q25" s="12"/>
      <c r="R25" s="12"/>
      <c r="S25" s="12"/>
      <c r="T25" s="12">
        <f t="shared" si="0"/>
        <v>0</v>
      </c>
      <c r="U25" s="11"/>
      <c r="V25" s="104" t="s">
        <v>146</v>
      </c>
      <c r="W25" s="10"/>
      <c r="Y25" s="12"/>
      <c r="Z25" s="12"/>
      <c r="AA25" s="45"/>
      <c r="AB25" s="23"/>
      <c r="AC25" s="12"/>
      <c r="AD25" s="12"/>
      <c r="AE25" s="45"/>
      <c r="AF25" s="12"/>
      <c r="AG25" s="12"/>
      <c r="AH25" s="12"/>
      <c r="AI25" s="12"/>
      <c r="AJ25" s="12"/>
      <c r="AK25" s="12">
        <v>0</v>
      </c>
      <c r="AL25" s="12"/>
      <c r="AM25" s="12"/>
      <c r="AN25" s="12"/>
      <c r="AO25" s="12">
        <f t="shared" si="1"/>
        <v>0</v>
      </c>
    </row>
    <row r="26" spans="1:41" ht="168" hidden="1">
      <c r="A26" s="30" t="s">
        <v>80</v>
      </c>
      <c r="B26" s="10"/>
      <c r="D26" s="12">
        <v>0</v>
      </c>
      <c r="E26" s="45"/>
      <c r="F26" s="12">
        <v>0</v>
      </c>
      <c r="G26" s="23"/>
      <c r="H26" s="12">
        <v>0</v>
      </c>
      <c r="I26" s="12"/>
      <c r="J26" s="12">
        <v>0</v>
      </c>
      <c r="K26" s="12"/>
      <c r="L26" s="12">
        <v>0</v>
      </c>
      <c r="M26" s="12"/>
      <c r="N26" s="12">
        <v>0</v>
      </c>
      <c r="O26" s="12"/>
      <c r="P26" s="12">
        <v>0</v>
      </c>
      <c r="Q26" s="12"/>
      <c r="R26" s="12">
        <v>0</v>
      </c>
      <c r="S26" s="12"/>
      <c r="T26" s="12">
        <f t="shared" si="0"/>
        <v>0</v>
      </c>
      <c r="U26" s="11"/>
      <c r="V26" s="30" t="s">
        <v>80</v>
      </c>
      <c r="W26" s="10"/>
      <c r="Y26" s="12">
        <v>0</v>
      </c>
      <c r="Z26" s="45"/>
      <c r="AA26" s="12">
        <v>0</v>
      </c>
      <c r="AB26" s="23"/>
      <c r="AC26" s="12">
        <v>0</v>
      </c>
      <c r="AD26" s="12"/>
      <c r="AE26" s="12">
        <v>0</v>
      </c>
      <c r="AF26" s="12"/>
      <c r="AG26" s="12">
        <v>0</v>
      </c>
      <c r="AH26" s="12"/>
      <c r="AI26" s="12">
        <v>0</v>
      </c>
      <c r="AJ26" s="12"/>
      <c r="AK26" s="12">
        <v>0</v>
      </c>
      <c r="AL26" s="12"/>
      <c r="AM26" s="12">
        <v>0</v>
      </c>
      <c r="AN26" s="12"/>
      <c r="AO26" s="12">
        <f t="shared" si="1"/>
        <v>0</v>
      </c>
    </row>
    <row r="27" spans="1:41">
      <c r="A27" s="4" t="s">
        <v>78</v>
      </c>
      <c r="B27" s="10"/>
      <c r="D27" s="12">
        <v>0</v>
      </c>
      <c r="E27" s="12"/>
      <c r="F27" s="12">
        <v>0</v>
      </c>
      <c r="G27" s="12"/>
      <c r="H27" s="12">
        <v>0</v>
      </c>
      <c r="I27" s="12"/>
      <c r="J27" s="12">
        <f>'PL 6 M'!E39</f>
        <v>106239</v>
      </c>
      <c r="K27" s="12"/>
      <c r="L27" s="12">
        <v>0</v>
      </c>
      <c r="M27" s="12"/>
      <c r="N27" s="12">
        <v>0</v>
      </c>
      <c r="O27" s="12"/>
      <c r="P27" s="12">
        <v>0</v>
      </c>
      <c r="Q27" s="12"/>
      <c r="R27" s="189">
        <f>'PL 6 M'!E40</f>
        <v>-187</v>
      </c>
      <c r="S27" s="12"/>
      <c r="T27" s="189">
        <f t="shared" si="0"/>
        <v>106052</v>
      </c>
      <c r="U27" s="11"/>
      <c r="V27" s="4" t="s">
        <v>78</v>
      </c>
      <c r="W27" s="10"/>
      <c r="Y27" s="12">
        <v>0</v>
      </c>
      <c r="Z27" s="12"/>
      <c r="AA27" s="12">
        <v>0</v>
      </c>
      <c r="AB27" s="12"/>
      <c r="AC27" s="12">
        <v>0</v>
      </c>
      <c r="AD27" s="12"/>
      <c r="AE27" s="12">
        <v>106239</v>
      </c>
      <c r="AF27" s="12"/>
      <c r="AG27" s="12">
        <v>0</v>
      </c>
      <c r="AH27" s="12"/>
      <c r="AI27" s="12">
        <v>0</v>
      </c>
      <c r="AJ27" s="12"/>
      <c r="AK27" s="12">
        <v>0</v>
      </c>
      <c r="AL27" s="12"/>
      <c r="AM27" s="12">
        <f>'[1]PL 6 M'!Z40</f>
        <v>0</v>
      </c>
      <c r="AN27" s="12"/>
      <c r="AO27" s="12">
        <f t="shared" si="1"/>
        <v>106239</v>
      </c>
    </row>
    <row r="28" spans="1:41" ht="21.75" thickBot="1">
      <c r="A28" s="104" t="s">
        <v>222</v>
      </c>
      <c r="B28" s="10"/>
      <c r="D28" s="47">
        <f>SUM(D21:D27)</f>
        <v>16470834</v>
      </c>
      <c r="E28" s="12"/>
      <c r="F28" s="47">
        <f>SUM(F21:F27)</f>
        <v>-13181966</v>
      </c>
      <c r="G28" s="12"/>
      <c r="H28" s="82">
        <f>SUM(H21:H27)</f>
        <v>0</v>
      </c>
      <c r="I28" s="12"/>
      <c r="J28" s="190">
        <f>SUM(J21:J27)</f>
        <v>107011</v>
      </c>
      <c r="K28" s="12"/>
      <c r="L28" s="82">
        <f>SUM(L21:L27)</f>
        <v>0</v>
      </c>
      <c r="M28" s="12"/>
      <c r="N28" s="82">
        <f>SUM(N21:N27)</f>
        <v>0</v>
      </c>
      <c r="O28" s="12"/>
      <c r="P28" s="82">
        <f>SUM(P21:P27)</f>
        <v>0</v>
      </c>
      <c r="Q28" s="12"/>
      <c r="R28" s="190">
        <f>SUM(R21:R27)</f>
        <v>887652</v>
      </c>
      <c r="S28" s="12"/>
      <c r="T28" s="47">
        <f>SUM(T21:T27)</f>
        <v>4283531</v>
      </c>
      <c r="U28" s="48">
        <v>0</v>
      </c>
      <c r="V28" s="104" t="s">
        <v>222</v>
      </c>
      <c r="W28" s="10"/>
      <c r="Y28" s="47">
        <f>SUM(Y21:Y27)</f>
        <v>16470834</v>
      </c>
      <c r="Z28" s="12"/>
      <c r="AA28" s="47">
        <f>SUM(AA21:AA27)</f>
        <v>-13181966</v>
      </c>
      <c r="AB28" s="12"/>
      <c r="AC28" s="82">
        <f>SUM(AC21:AC27)</f>
        <v>0</v>
      </c>
      <c r="AD28" s="12"/>
      <c r="AE28" s="47">
        <f>SUM(AE21:AE27)</f>
        <v>103252</v>
      </c>
      <c r="AF28" s="12"/>
      <c r="AG28" s="82">
        <f>SUM(AG21:AG27)</f>
        <v>0</v>
      </c>
      <c r="AH28" s="12"/>
      <c r="AI28" s="82">
        <f>SUM(AI21:AI27)</f>
        <v>0</v>
      </c>
      <c r="AJ28" s="12"/>
      <c r="AK28" s="82">
        <f>SUM(AK21:AK27)</f>
        <v>0</v>
      </c>
      <c r="AL28" s="12"/>
      <c r="AM28" s="47">
        <f>SUM(AM21:AM27)</f>
        <v>891598</v>
      </c>
      <c r="AN28" s="12"/>
      <c r="AO28" s="47">
        <f>SUM(AO21:AO27)</f>
        <v>4283718</v>
      </c>
    </row>
    <row r="29" spans="1:41" ht="12.75" customHeight="1" thickTop="1"/>
    <row r="30" spans="1:41" ht="12.75" customHeight="1"/>
    <row r="31" spans="1:41">
      <c r="A31" s="120" t="s">
        <v>188</v>
      </c>
      <c r="D31" s="11"/>
      <c r="J31" s="11"/>
      <c r="N31" s="11"/>
    </row>
    <row r="32" spans="1:41">
      <c r="D32" s="51"/>
      <c r="F32" s="50"/>
      <c r="J32" s="51"/>
    </row>
    <row r="33" spans="1:20">
      <c r="B33" s="10" t="s">
        <v>1</v>
      </c>
      <c r="D33" s="51"/>
      <c r="F33" s="50"/>
      <c r="J33" s="46"/>
      <c r="O33" s="10" t="s">
        <v>2</v>
      </c>
    </row>
    <row r="34" spans="1:20">
      <c r="A34" s="103"/>
      <c r="B34" s="10" t="s">
        <v>148</v>
      </c>
      <c r="C34" s="10"/>
      <c r="D34" s="10"/>
      <c r="E34" s="115"/>
      <c r="O34" s="116" t="s">
        <v>147</v>
      </c>
    </row>
    <row r="35" spans="1:20" ht="6" customHeight="1">
      <c r="A35" s="103"/>
      <c r="B35" s="10"/>
      <c r="C35" s="10"/>
      <c r="D35" s="10"/>
      <c r="E35" s="115"/>
      <c r="O35" s="116"/>
    </row>
    <row r="36" spans="1:20">
      <c r="A36" s="226" t="s">
        <v>164</v>
      </c>
      <c r="B36" s="227"/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</row>
    <row r="37" spans="1:20">
      <c r="A37" s="2"/>
      <c r="B37" s="2"/>
    </row>
  </sheetData>
  <mergeCells count="16">
    <mergeCell ref="L8:P8"/>
    <mergeCell ref="H10:J10"/>
    <mergeCell ref="A36:T36"/>
    <mergeCell ref="R1:T1"/>
    <mergeCell ref="A2:T2"/>
    <mergeCell ref="A3:T3"/>
    <mergeCell ref="A4:T4"/>
    <mergeCell ref="D6:T6"/>
    <mergeCell ref="D7:T7"/>
    <mergeCell ref="AG8:AK8"/>
    <mergeCell ref="AC10:AE10"/>
    <mergeCell ref="V2:AO2"/>
    <mergeCell ref="V3:AO3"/>
    <mergeCell ref="V4:AO4"/>
    <mergeCell ref="Y6:AO6"/>
    <mergeCell ref="Y7:AO7"/>
  </mergeCells>
  <pageMargins left="0.55118110236220474" right="0.23622047244094491" top="0.59055118110236227" bottom="0.15748031496062992" header="0.15748031496062992" footer="0.15748031496062992"/>
  <pageSetup paperSize="9" scale="83" fitToHeight="0" orientation="landscape" r:id="rId1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3ECF-E66B-474E-BEF9-2A8687A2061F}">
  <sheetPr>
    <tabColor rgb="FFCCFF66"/>
    <pageSetUpPr fitToPage="1"/>
  </sheetPr>
  <dimension ref="A1:AN72"/>
  <sheetViews>
    <sheetView view="pageBreakPreview" zoomScale="50" zoomScaleNormal="130" zoomScaleSheetLayoutView="50" workbookViewId="0">
      <selection activeCell="B21" sqref="B21"/>
    </sheetView>
  </sheetViews>
  <sheetFormatPr defaultColWidth="9.140625" defaultRowHeight="21"/>
  <cols>
    <col min="1" max="1" width="32.85546875" style="4" customWidth="1"/>
    <col min="2" max="2" width="8" style="49" customWidth="1"/>
    <col min="3" max="3" width="0.7109375" style="2" customWidth="1"/>
    <col min="4" max="4" width="13" style="2" customWidth="1"/>
    <col min="5" max="5" width="0.7109375" style="2" customWidth="1"/>
    <col min="6" max="6" width="13.140625" style="2" customWidth="1"/>
    <col min="7" max="7" width="0.7109375" style="2" customWidth="1"/>
    <col min="8" max="8" width="12" style="2" customWidth="1"/>
    <col min="9" max="9" width="0.7109375" style="2" customWidth="1"/>
    <col min="10" max="10" width="11.7109375" style="2" customWidth="1"/>
    <col min="11" max="11" width="0.7109375" style="2" customWidth="1"/>
    <col min="12" max="12" width="17.140625" style="2" customWidth="1"/>
    <col min="13" max="13" width="0.7109375" style="2" customWidth="1"/>
    <col min="14" max="14" width="18.5703125" style="2" customWidth="1"/>
    <col min="15" max="15" width="0.7109375" style="2" customWidth="1"/>
    <col min="16" max="16" width="16" style="2" customWidth="1"/>
    <col min="17" max="17" width="0.7109375" style="2" customWidth="1"/>
    <col min="18" max="18" width="12" style="2" customWidth="1"/>
    <col min="19" max="19" width="13.7109375" style="2" customWidth="1"/>
    <col min="20" max="20" width="9.140625" style="2"/>
    <col min="21" max="21" width="40.140625" style="2" customWidth="1"/>
    <col min="22" max="22" width="4.7109375" style="2" customWidth="1"/>
    <col min="23" max="24" width="9.140625" style="2"/>
    <col min="25" max="25" width="4.28515625" style="2" customWidth="1"/>
    <col min="26" max="26" width="10.42578125" style="2" customWidth="1"/>
    <col min="27" max="27" width="2.85546875" style="2" customWidth="1"/>
    <col min="28" max="28" width="9.140625" style="2"/>
    <col min="29" max="29" width="3.5703125" style="2" customWidth="1"/>
    <col min="30" max="30" width="9.140625" style="2"/>
    <col min="31" max="31" width="3.28515625" style="2" customWidth="1"/>
    <col min="32" max="32" width="9.140625" style="2"/>
    <col min="33" max="33" width="4.140625" style="2" customWidth="1"/>
    <col min="34" max="34" width="9.140625" style="2"/>
    <col min="35" max="35" width="4.28515625" style="2" customWidth="1"/>
    <col min="36" max="36" width="9.140625" style="2"/>
    <col min="37" max="37" width="5.5703125" style="2" customWidth="1"/>
    <col min="38" max="16384" width="9.140625" style="2"/>
  </cols>
  <sheetData>
    <row r="1" spans="1:40">
      <c r="B1" s="26"/>
      <c r="J1" s="1"/>
      <c r="K1" s="1"/>
      <c r="L1" s="1"/>
      <c r="M1" s="1"/>
      <c r="N1" s="1"/>
      <c r="O1" s="1"/>
      <c r="P1" s="228" t="s">
        <v>202</v>
      </c>
      <c r="Q1" s="228"/>
      <c r="R1" s="228"/>
    </row>
    <row r="2" spans="1:40">
      <c r="A2" s="217" t="s">
        <v>49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 t="s">
        <v>49</v>
      </c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</row>
    <row r="3" spans="1:40">
      <c r="A3" s="217" t="s">
        <v>51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 t="s">
        <v>51</v>
      </c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</row>
    <row r="4" spans="1:40">
      <c r="A4" s="225" t="s">
        <v>220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 t="s">
        <v>220</v>
      </c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</row>
    <row r="5" spans="1:40" ht="15" customHeigh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</row>
    <row r="6" spans="1:40">
      <c r="A6" s="29"/>
      <c r="B6" s="26"/>
      <c r="D6" s="218" t="s">
        <v>46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U6" s="29"/>
      <c r="V6" s="26"/>
      <c r="X6" s="218" t="s">
        <v>46</v>
      </c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</row>
    <row r="7" spans="1:40">
      <c r="A7" s="29"/>
      <c r="B7" s="26"/>
      <c r="D7" s="219" t="s">
        <v>48</v>
      </c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U7" s="29"/>
      <c r="V7" s="26"/>
      <c r="X7" s="219" t="s">
        <v>48</v>
      </c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</row>
    <row r="8" spans="1:40">
      <c r="A8" s="29"/>
      <c r="B8" s="26"/>
      <c r="D8" s="3"/>
      <c r="E8" s="3"/>
      <c r="F8" s="3"/>
      <c r="G8" s="3"/>
      <c r="H8" s="3"/>
      <c r="I8" s="3"/>
      <c r="J8" s="3"/>
      <c r="K8" s="3"/>
      <c r="L8" s="218" t="s">
        <v>52</v>
      </c>
      <c r="M8" s="218"/>
      <c r="N8" s="218"/>
      <c r="O8" s="218"/>
      <c r="P8" s="218"/>
      <c r="Q8" s="3"/>
      <c r="R8" s="3"/>
      <c r="U8" s="29"/>
      <c r="V8" s="26"/>
      <c r="X8" s="3"/>
      <c r="Y8" s="3"/>
      <c r="Z8" s="3"/>
      <c r="AA8" s="3"/>
      <c r="AB8" s="3"/>
      <c r="AC8" s="3"/>
      <c r="AD8" s="3"/>
      <c r="AE8" s="3"/>
      <c r="AF8" s="218" t="s">
        <v>52</v>
      </c>
      <c r="AG8" s="218"/>
      <c r="AH8" s="218"/>
      <c r="AI8" s="218"/>
      <c r="AJ8" s="218"/>
      <c r="AK8" s="3"/>
      <c r="AL8" s="3"/>
    </row>
    <row r="9" spans="1:40" ht="21" customHeight="1">
      <c r="A9" s="30"/>
      <c r="B9" s="26"/>
      <c r="C9" s="31"/>
      <c r="D9" s="33"/>
      <c r="E9" s="32"/>
      <c r="F9" s="1"/>
      <c r="G9" s="32"/>
      <c r="K9" s="33"/>
      <c r="L9" s="34" t="s">
        <v>53</v>
      </c>
      <c r="M9" s="33"/>
      <c r="N9" s="34" t="s">
        <v>54</v>
      </c>
      <c r="O9" s="34"/>
      <c r="Q9" s="32"/>
      <c r="R9" s="33"/>
      <c r="U9" s="30"/>
      <c r="V9" s="26"/>
      <c r="W9" s="31"/>
      <c r="X9" s="33"/>
      <c r="Y9" s="32"/>
      <c r="Z9" s="1"/>
      <c r="AA9" s="32"/>
      <c r="AE9" s="33"/>
      <c r="AF9" s="34" t="s">
        <v>53</v>
      </c>
      <c r="AG9" s="33"/>
      <c r="AH9" s="34" t="s">
        <v>54</v>
      </c>
      <c r="AI9" s="34"/>
      <c r="AK9" s="32"/>
      <c r="AL9" s="33"/>
    </row>
    <row r="10" spans="1:40" ht="21" customHeight="1">
      <c r="A10" s="30"/>
      <c r="B10" s="26"/>
      <c r="C10" s="31"/>
      <c r="D10" s="33" t="s">
        <v>55</v>
      </c>
      <c r="E10" s="33"/>
      <c r="F10" s="3" t="s">
        <v>56</v>
      </c>
      <c r="G10" s="32"/>
      <c r="H10" s="223" t="s">
        <v>57</v>
      </c>
      <c r="I10" s="223"/>
      <c r="J10" s="223"/>
      <c r="K10" s="33"/>
      <c r="L10" s="34" t="s">
        <v>58</v>
      </c>
      <c r="M10" s="33"/>
      <c r="N10" s="34" t="s">
        <v>59</v>
      </c>
      <c r="O10" s="34"/>
      <c r="P10" s="34" t="s">
        <v>60</v>
      </c>
      <c r="Q10" s="32"/>
      <c r="R10" s="33" t="s">
        <v>61</v>
      </c>
      <c r="S10" s="35"/>
      <c r="U10" s="30"/>
      <c r="V10" s="26"/>
      <c r="W10" s="31"/>
      <c r="X10" s="33" t="s">
        <v>55</v>
      </c>
      <c r="Y10" s="33"/>
      <c r="Z10" s="3" t="s">
        <v>56</v>
      </c>
      <c r="AA10" s="32"/>
      <c r="AB10" s="223" t="s">
        <v>57</v>
      </c>
      <c r="AC10" s="223"/>
      <c r="AD10" s="223"/>
      <c r="AE10" s="33"/>
      <c r="AF10" s="34" t="s">
        <v>58</v>
      </c>
      <c r="AG10" s="33"/>
      <c r="AH10" s="34" t="s">
        <v>59</v>
      </c>
      <c r="AI10" s="34"/>
      <c r="AJ10" s="34" t="s">
        <v>60</v>
      </c>
      <c r="AK10" s="32"/>
      <c r="AL10" s="33" t="s">
        <v>61</v>
      </c>
      <c r="AM10" s="35"/>
    </row>
    <row r="11" spans="1:40" ht="42">
      <c r="A11" s="30"/>
      <c r="B11" s="26"/>
      <c r="C11" s="31"/>
      <c r="D11" s="33" t="s">
        <v>62</v>
      </c>
      <c r="E11" s="33"/>
      <c r="F11" s="52" t="s">
        <v>63</v>
      </c>
      <c r="G11" s="32"/>
      <c r="H11" s="33" t="s">
        <v>64</v>
      </c>
      <c r="I11" s="32"/>
      <c r="J11" s="33"/>
      <c r="K11" s="33"/>
      <c r="L11" s="34" t="s">
        <v>65</v>
      </c>
      <c r="M11" s="33"/>
      <c r="N11" s="34" t="s">
        <v>66</v>
      </c>
      <c r="O11" s="34"/>
      <c r="P11" s="34" t="s">
        <v>67</v>
      </c>
      <c r="Q11" s="32"/>
      <c r="R11" s="3" t="s">
        <v>68</v>
      </c>
      <c r="S11" s="35"/>
      <c r="U11" s="30"/>
      <c r="V11" s="26"/>
      <c r="W11" s="31"/>
      <c r="X11" s="33" t="s">
        <v>62</v>
      </c>
      <c r="Y11" s="33"/>
      <c r="Z11" s="52" t="s">
        <v>63</v>
      </c>
      <c r="AA11" s="32"/>
      <c r="AB11" s="33" t="s">
        <v>64</v>
      </c>
      <c r="AC11" s="32"/>
      <c r="AD11" s="33"/>
      <c r="AE11" s="33"/>
      <c r="AF11" s="34" t="s">
        <v>65</v>
      </c>
      <c r="AG11" s="33"/>
      <c r="AH11" s="34" t="s">
        <v>66</v>
      </c>
      <c r="AI11" s="34"/>
      <c r="AJ11" s="34" t="s">
        <v>67</v>
      </c>
      <c r="AK11" s="32"/>
      <c r="AL11" s="3" t="s">
        <v>68</v>
      </c>
      <c r="AM11" s="35"/>
    </row>
    <row r="12" spans="1:40" ht="42">
      <c r="A12" s="30"/>
      <c r="B12" s="113" t="s">
        <v>45</v>
      </c>
      <c r="C12" s="40"/>
      <c r="D12" s="114" t="s">
        <v>69</v>
      </c>
      <c r="E12" s="33"/>
      <c r="F12" s="41" t="s">
        <v>70</v>
      </c>
      <c r="G12" s="32"/>
      <c r="H12" s="114" t="s">
        <v>71</v>
      </c>
      <c r="I12" s="32"/>
      <c r="J12" s="41" t="s">
        <v>72</v>
      </c>
      <c r="K12" s="34"/>
      <c r="L12" s="41" t="s">
        <v>73</v>
      </c>
      <c r="M12" s="34"/>
      <c r="N12" s="113" t="s">
        <v>74</v>
      </c>
      <c r="O12" s="34"/>
      <c r="P12" s="41" t="s">
        <v>75</v>
      </c>
      <c r="Q12" s="32"/>
      <c r="R12" s="114" t="s">
        <v>76</v>
      </c>
      <c r="U12" s="30"/>
      <c r="V12" s="113" t="s">
        <v>45</v>
      </c>
      <c r="W12" s="40"/>
      <c r="X12" s="114" t="s">
        <v>69</v>
      </c>
      <c r="Y12" s="33"/>
      <c r="Z12" s="41" t="s">
        <v>70</v>
      </c>
      <c r="AA12" s="32"/>
      <c r="AB12" s="114" t="s">
        <v>71</v>
      </c>
      <c r="AC12" s="32"/>
      <c r="AD12" s="41" t="s">
        <v>72</v>
      </c>
      <c r="AE12" s="34"/>
      <c r="AF12" s="41" t="s">
        <v>73</v>
      </c>
      <c r="AG12" s="34"/>
      <c r="AH12" s="113" t="s">
        <v>74</v>
      </c>
      <c r="AI12" s="34"/>
      <c r="AJ12" s="41" t="s">
        <v>75</v>
      </c>
      <c r="AK12" s="32"/>
      <c r="AL12" s="114" t="s">
        <v>76</v>
      </c>
    </row>
    <row r="13" spans="1:40">
      <c r="A13" s="30"/>
      <c r="B13" s="26"/>
      <c r="C13" s="40"/>
      <c r="D13" s="31"/>
      <c r="E13" s="40"/>
      <c r="F13" s="37"/>
      <c r="G13" s="40"/>
      <c r="H13" s="31"/>
      <c r="I13" s="40"/>
      <c r="J13" s="37"/>
      <c r="K13" s="37"/>
      <c r="M13" s="37"/>
      <c r="N13" s="37"/>
      <c r="O13" s="37"/>
      <c r="Q13" s="40"/>
      <c r="R13" s="10"/>
      <c r="S13" s="35"/>
      <c r="U13" s="30"/>
      <c r="V13" s="26"/>
      <c r="W13" s="40"/>
      <c r="X13" s="31"/>
      <c r="Y13" s="40"/>
      <c r="Z13" s="37"/>
      <c r="AA13" s="40"/>
      <c r="AB13" s="31"/>
      <c r="AC13" s="40"/>
      <c r="AD13" s="37"/>
      <c r="AE13" s="37"/>
      <c r="AG13" s="37"/>
      <c r="AH13" s="37"/>
      <c r="AI13" s="37"/>
      <c r="AK13" s="40"/>
      <c r="AL13" s="10"/>
      <c r="AM13" s="35"/>
    </row>
    <row r="14" spans="1:40" s="59" customFormat="1" ht="23.85" customHeight="1">
      <c r="A14" s="101" t="s">
        <v>152</v>
      </c>
      <c r="B14" s="54"/>
      <c r="C14" s="55"/>
      <c r="D14" s="45">
        <v>1437832</v>
      </c>
      <c r="E14" s="15"/>
      <c r="F14" s="45">
        <v>-267007</v>
      </c>
      <c r="G14" s="15"/>
      <c r="H14" s="56">
        <v>0</v>
      </c>
      <c r="I14" s="15"/>
      <c r="J14" s="57">
        <v>-89461</v>
      </c>
      <c r="K14" s="58"/>
      <c r="L14" s="56">
        <v>0</v>
      </c>
      <c r="M14" s="58"/>
      <c r="N14" s="56">
        <v>0</v>
      </c>
      <c r="O14" s="58"/>
      <c r="P14" s="56">
        <v>0</v>
      </c>
      <c r="Q14" s="45"/>
      <c r="R14" s="15">
        <f>SUM(D14:P14)</f>
        <v>1081364</v>
      </c>
      <c r="U14" s="101" t="s">
        <v>152</v>
      </c>
      <c r="V14" s="54"/>
      <c r="W14" s="55"/>
      <c r="X14" s="45">
        <v>1437832</v>
      </c>
      <c r="Y14" s="15"/>
      <c r="Z14" s="45">
        <v>-267007</v>
      </c>
      <c r="AA14" s="15"/>
      <c r="AB14" s="56">
        <v>0</v>
      </c>
      <c r="AC14" s="15"/>
      <c r="AD14" s="57">
        <v>-89461</v>
      </c>
      <c r="AE14" s="58"/>
      <c r="AF14" s="56">
        <v>0</v>
      </c>
      <c r="AG14" s="58"/>
      <c r="AH14" s="56">
        <v>0</v>
      </c>
      <c r="AI14" s="58"/>
      <c r="AJ14" s="56">
        <v>0</v>
      </c>
      <c r="AK14" s="45"/>
      <c r="AL14" s="15">
        <f>SUM(X14:AJ14)</f>
        <v>1081364</v>
      </c>
    </row>
    <row r="15" spans="1:40" s="59" customFormat="1" ht="23.85" customHeight="1">
      <c r="A15" s="53" t="s">
        <v>79</v>
      </c>
      <c r="B15" s="54"/>
      <c r="C15" s="55"/>
      <c r="D15" s="45">
        <v>915144</v>
      </c>
      <c r="E15" s="15"/>
      <c r="F15" s="45">
        <v>-5287</v>
      </c>
      <c r="G15" s="15"/>
      <c r="H15" s="56">
        <v>0</v>
      </c>
      <c r="I15" s="15"/>
      <c r="J15" s="57">
        <v>0</v>
      </c>
      <c r="K15" s="58"/>
      <c r="L15" s="56">
        <v>0</v>
      </c>
      <c r="M15" s="58"/>
      <c r="N15" s="56">
        <v>0</v>
      </c>
      <c r="O15" s="58"/>
      <c r="P15" s="56">
        <v>0</v>
      </c>
      <c r="Q15" s="45"/>
      <c r="R15" s="15">
        <f>SUM(D15:P15)</f>
        <v>909857</v>
      </c>
      <c r="U15" s="53" t="s">
        <v>79</v>
      </c>
      <c r="V15" s="54"/>
      <c r="W15" s="55"/>
      <c r="X15" s="45">
        <v>915144</v>
      </c>
      <c r="Y15" s="15"/>
      <c r="Z15" s="45">
        <v>-5287</v>
      </c>
      <c r="AA15" s="15"/>
      <c r="AB15" s="56">
        <v>0</v>
      </c>
      <c r="AC15" s="15"/>
      <c r="AD15" s="57">
        <v>0</v>
      </c>
      <c r="AE15" s="58"/>
      <c r="AF15" s="56">
        <v>0</v>
      </c>
      <c r="AG15" s="58"/>
      <c r="AH15" s="56">
        <v>0</v>
      </c>
      <c r="AI15" s="58"/>
      <c r="AJ15" s="56">
        <v>0</v>
      </c>
      <c r="AK15" s="45"/>
      <c r="AL15" s="15">
        <f>SUM(X15:AJ15)</f>
        <v>909857</v>
      </c>
    </row>
    <row r="16" spans="1:40" s="59" customFormat="1" ht="23.85" hidden="1" customHeight="1">
      <c r="A16" s="53" t="s">
        <v>77</v>
      </c>
      <c r="B16" s="54"/>
      <c r="C16" s="55"/>
      <c r="D16" s="56">
        <v>0</v>
      </c>
      <c r="E16" s="15"/>
      <c r="F16" s="56">
        <v>0</v>
      </c>
      <c r="G16" s="15"/>
      <c r="H16" s="56">
        <v>0</v>
      </c>
      <c r="I16" s="15"/>
      <c r="J16" s="57"/>
      <c r="K16" s="58"/>
      <c r="L16" s="56">
        <v>0</v>
      </c>
      <c r="M16" s="58"/>
      <c r="N16" s="56">
        <v>0</v>
      </c>
      <c r="O16" s="58"/>
      <c r="P16" s="56">
        <v>0</v>
      </c>
      <c r="Q16" s="45"/>
      <c r="R16" s="15">
        <f>SUM(D16:P16)</f>
        <v>0</v>
      </c>
      <c r="U16" s="53" t="s">
        <v>77</v>
      </c>
      <c r="V16" s="54"/>
      <c r="W16" s="55"/>
      <c r="X16" s="56">
        <v>0</v>
      </c>
      <c r="Y16" s="15"/>
      <c r="Z16" s="56">
        <v>0</v>
      </c>
      <c r="AA16" s="15"/>
      <c r="AB16" s="56">
        <v>0</v>
      </c>
      <c r="AC16" s="15"/>
      <c r="AD16" s="57"/>
      <c r="AE16" s="58"/>
      <c r="AF16" s="56">
        <v>0</v>
      </c>
      <c r="AG16" s="58"/>
      <c r="AH16" s="56">
        <v>0</v>
      </c>
      <c r="AI16" s="58"/>
      <c r="AJ16" s="56">
        <v>0</v>
      </c>
      <c r="AK16" s="45"/>
      <c r="AL16" s="15">
        <f>SUM(X16:AJ16)</f>
        <v>0</v>
      </c>
    </row>
    <row r="17" spans="1:40" s="59" customFormat="1" ht="23.85" customHeight="1">
      <c r="A17" s="4" t="s">
        <v>78</v>
      </c>
      <c r="B17" s="60"/>
      <c r="D17" s="56">
        <v>0</v>
      </c>
      <c r="E17" s="15"/>
      <c r="F17" s="56">
        <v>0</v>
      </c>
      <c r="G17" s="17"/>
      <c r="H17" s="56">
        <v>0</v>
      </c>
      <c r="I17" s="61"/>
      <c r="J17" s="56">
        <v>1520</v>
      </c>
      <c r="K17" s="57"/>
      <c r="L17" s="56">
        <v>0</v>
      </c>
      <c r="M17" s="57"/>
      <c r="N17" s="56">
        <v>0</v>
      </c>
      <c r="O17" s="57"/>
      <c r="P17" s="56">
        <v>0</v>
      </c>
      <c r="Q17" s="56"/>
      <c r="R17" s="15">
        <f>SUM(D17:P17)</f>
        <v>1520</v>
      </c>
      <c r="S17" s="57"/>
      <c r="T17" s="57"/>
      <c r="U17" s="4" t="s">
        <v>78</v>
      </c>
      <c r="V17" s="60"/>
      <c r="X17" s="56">
        <v>0</v>
      </c>
      <c r="Y17" s="15"/>
      <c r="Z17" s="56">
        <v>0</v>
      </c>
      <c r="AA17" s="17"/>
      <c r="AB17" s="56">
        <v>0</v>
      </c>
      <c r="AC17" s="61"/>
      <c r="AD17" s="56">
        <v>1520</v>
      </c>
      <c r="AE17" s="57"/>
      <c r="AF17" s="56">
        <v>0</v>
      </c>
      <c r="AG17" s="57"/>
      <c r="AH17" s="56">
        <v>0</v>
      </c>
      <c r="AI17" s="57"/>
      <c r="AJ17" s="56">
        <v>0</v>
      </c>
      <c r="AK17" s="56"/>
      <c r="AL17" s="15">
        <f>SUM(X17:AJ17)</f>
        <v>1520</v>
      </c>
      <c r="AM17" s="57"/>
      <c r="AN17" s="57"/>
    </row>
    <row r="18" spans="1:40" s="59" customFormat="1" ht="23.85" customHeight="1" thickBot="1">
      <c r="A18" s="106" t="s">
        <v>221</v>
      </c>
      <c r="B18" s="60"/>
      <c r="D18" s="63">
        <f>SUM(D14:D17)</f>
        <v>2352976</v>
      </c>
      <c r="E18" s="61"/>
      <c r="F18" s="63">
        <f>SUM(F14:F17)</f>
        <v>-272294</v>
      </c>
      <c r="G18" s="61"/>
      <c r="H18" s="63">
        <f>SUM(H14:H17)</f>
        <v>0</v>
      </c>
      <c r="I18" s="61"/>
      <c r="J18" s="63">
        <f>SUM(J14:J17)</f>
        <v>-87941</v>
      </c>
      <c r="K18" s="57"/>
      <c r="L18" s="63">
        <f>SUM(L14:L17)</f>
        <v>0</v>
      </c>
      <c r="M18" s="57"/>
      <c r="N18" s="63">
        <f>SUM(N14:N17)</f>
        <v>0</v>
      </c>
      <c r="O18" s="57"/>
      <c r="P18" s="63">
        <v>0</v>
      </c>
      <c r="Q18" s="15"/>
      <c r="R18" s="63">
        <f>SUM(R14:R17)</f>
        <v>1992741</v>
      </c>
      <c r="S18" s="64">
        <v>0</v>
      </c>
      <c r="U18" s="106" t="s">
        <v>221</v>
      </c>
      <c r="V18" s="60"/>
      <c r="X18" s="63">
        <f>SUM(X14:X17)</f>
        <v>2352976</v>
      </c>
      <c r="Y18" s="61"/>
      <c r="Z18" s="63">
        <f>SUM(Z14:Z17)</f>
        <v>-272294</v>
      </c>
      <c r="AA18" s="61"/>
      <c r="AB18" s="63">
        <f>SUM(AB14:AB17)</f>
        <v>0</v>
      </c>
      <c r="AC18" s="61"/>
      <c r="AD18" s="63">
        <f>SUM(AD14:AD17)</f>
        <v>-87941</v>
      </c>
      <c r="AE18" s="57"/>
      <c r="AF18" s="63">
        <f>SUM(AF14:AF17)</f>
        <v>0</v>
      </c>
      <c r="AG18" s="57"/>
      <c r="AH18" s="63">
        <f>SUM(AH14:AH17)</f>
        <v>0</v>
      </c>
      <c r="AI18" s="57"/>
      <c r="AJ18" s="63">
        <v>0</v>
      </c>
      <c r="AK18" s="15"/>
      <c r="AL18" s="63">
        <f>SUM(AL14:AL17)</f>
        <v>1992741</v>
      </c>
      <c r="AM18" s="64">
        <v>0</v>
      </c>
    </row>
    <row r="19" spans="1:40" s="59" customFormat="1" ht="23.85" customHeight="1" thickTop="1">
      <c r="A19" s="62"/>
      <c r="B19" s="60"/>
      <c r="D19" s="56"/>
      <c r="E19" s="61"/>
      <c r="F19" s="56"/>
      <c r="G19" s="61"/>
      <c r="H19" s="56"/>
      <c r="I19" s="61"/>
      <c r="J19" s="56"/>
      <c r="K19" s="57"/>
      <c r="L19" s="56"/>
      <c r="M19" s="57"/>
      <c r="N19" s="56"/>
      <c r="O19" s="57"/>
      <c r="P19" s="56"/>
      <c r="Q19" s="15"/>
      <c r="R19" s="56"/>
      <c r="S19" s="64"/>
      <c r="U19" s="62"/>
      <c r="V19" s="60"/>
      <c r="X19" s="56"/>
      <c r="Y19" s="61"/>
      <c r="Z19" s="56"/>
      <c r="AA19" s="61"/>
      <c r="AB19" s="56"/>
      <c r="AC19" s="61"/>
      <c r="AD19" s="56"/>
      <c r="AE19" s="57"/>
      <c r="AF19" s="56"/>
      <c r="AG19" s="57"/>
      <c r="AH19" s="56"/>
      <c r="AI19" s="57"/>
      <c r="AJ19" s="56"/>
      <c r="AK19" s="15"/>
      <c r="AL19" s="56"/>
      <c r="AM19" s="64"/>
    </row>
    <row r="20" spans="1:40">
      <c r="A20" s="9" t="s">
        <v>186</v>
      </c>
      <c r="B20" s="10"/>
      <c r="D20" s="12">
        <v>2352976</v>
      </c>
      <c r="E20" s="12"/>
      <c r="F20" s="12">
        <v>-272294</v>
      </c>
      <c r="G20" s="65"/>
      <c r="H20" s="12">
        <v>0</v>
      </c>
      <c r="I20" s="12"/>
      <c r="J20" s="12">
        <v>-91181</v>
      </c>
      <c r="K20" s="12"/>
      <c r="L20" s="12">
        <v>0</v>
      </c>
      <c r="M20" s="12"/>
      <c r="N20" s="11">
        <v>0</v>
      </c>
      <c r="O20" s="12"/>
      <c r="P20" s="12">
        <v>0</v>
      </c>
      <c r="Q20" s="11"/>
      <c r="R20" s="15">
        <f>SUM(D20:P20)</f>
        <v>1989501</v>
      </c>
      <c r="S20" s="11"/>
      <c r="T20" s="11"/>
      <c r="U20" s="9" t="s">
        <v>186</v>
      </c>
      <c r="V20" s="10"/>
      <c r="X20" s="12">
        <v>2352976</v>
      </c>
      <c r="Y20" s="12"/>
      <c r="Z20" s="12">
        <v>-272294</v>
      </c>
      <c r="AA20" s="65"/>
      <c r="AB20" s="12">
        <v>0</v>
      </c>
      <c r="AC20" s="12"/>
      <c r="AD20" s="12">
        <v>-91181</v>
      </c>
      <c r="AE20" s="12"/>
      <c r="AF20" s="12">
        <v>0</v>
      </c>
      <c r="AG20" s="12"/>
      <c r="AH20" s="11">
        <v>0</v>
      </c>
      <c r="AI20" s="12"/>
      <c r="AJ20" s="12">
        <v>0</v>
      </c>
      <c r="AK20" s="11"/>
      <c r="AL20" s="15">
        <f>SUM(X20:AJ20)</f>
        <v>1989501</v>
      </c>
      <c r="AM20" s="11"/>
      <c r="AN20" s="11"/>
    </row>
    <row r="21" spans="1:40">
      <c r="A21" s="4" t="s">
        <v>79</v>
      </c>
      <c r="B21" s="191">
        <v>25</v>
      </c>
      <c r="D21" s="12">
        <v>14117858</v>
      </c>
      <c r="E21" s="12"/>
      <c r="F21" s="12">
        <v>-12909672</v>
      </c>
      <c r="G21" s="65"/>
      <c r="H21" s="12"/>
      <c r="I21" s="12"/>
      <c r="J21" s="12"/>
      <c r="K21" s="12"/>
      <c r="L21" s="12"/>
      <c r="M21" s="12"/>
      <c r="N21" s="11"/>
      <c r="O21" s="12"/>
      <c r="P21" s="12"/>
      <c r="Q21" s="11"/>
      <c r="R21" s="12">
        <v>1208186</v>
      </c>
      <c r="S21" s="11"/>
      <c r="T21" s="11"/>
      <c r="U21" s="4" t="s">
        <v>79</v>
      </c>
      <c r="V21" s="10"/>
      <c r="X21" s="12">
        <v>14117858</v>
      </c>
      <c r="Y21" s="12"/>
      <c r="Z21" s="12">
        <v>-12909672</v>
      </c>
      <c r="AA21" s="65"/>
      <c r="AB21" s="12"/>
      <c r="AC21" s="12"/>
      <c r="AD21" s="12"/>
      <c r="AE21" s="12"/>
      <c r="AF21" s="12"/>
      <c r="AG21" s="12"/>
      <c r="AH21" s="11"/>
      <c r="AI21" s="12"/>
      <c r="AJ21" s="12"/>
      <c r="AK21" s="11"/>
      <c r="AL21" s="12">
        <v>1208186</v>
      </c>
      <c r="AM21" s="11"/>
      <c r="AN21" s="11"/>
    </row>
    <row r="22" spans="1:40">
      <c r="A22" s="4" t="s">
        <v>77</v>
      </c>
      <c r="B22" s="10"/>
      <c r="D22" s="12">
        <v>0</v>
      </c>
      <c r="E22" s="12"/>
      <c r="F22" s="12">
        <v>0</v>
      </c>
      <c r="G22" s="12"/>
      <c r="H22" s="12">
        <v>0</v>
      </c>
      <c r="I22" s="12"/>
      <c r="J22" s="12">
        <v>0</v>
      </c>
      <c r="K22" s="12">
        <v>0</v>
      </c>
      <c r="L22" s="12">
        <v>0</v>
      </c>
      <c r="M22" s="12"/>
      <c r="N22" s="12">
        <v>0</v>
      </c>
      <c r="O22" s="12"/>
      <c r="P22" s="12">
        <v>0</v>
      </c>
      <c r="Q22" s="12"/>
      <c r="R22" s="12">
        <v>0</v>
      </c>
      <c r="S22" s="35"/>
      <c r="U22" s="4" t="s">
        <v>77</v>
      </c>
      <c r="V22" s="10"/>
      <c r="X22" s="12">
        <v>0</v>
      </c>
      <c r="Y22" s="12"/>
      <c r="Z22" s="12">
        <v>0</v>
      </c>
      <c r="AA22" s="12"/>
      <c r="AB22" s="12">
        <v>0</v>
      </c>
      <c r="AC22" s="12"/>
      <c r="AD22" s="12">
        <v>0</v>
      </c>
      <c r="AE22" s="12">
        <v>0</v>
      </c>
      <c r="AF22" s="12">
        <v>0</v>
      </c>
      <c r="AG22" s="12"/>
      <c r="AH22" s="12">
        <v>0</v>
      </c>
      <c r="AI22" s="12"/>
      <c r="AJ22" s="12">
        <v>0</v>
      </c>
      <c r="AK22" s="12"/>
      <c r="AL22" s="12">
        <v>0</v>
      </c>
      <c r="AM22" s="35"/>
    </row>
    <row r="23" spans="1:40">
      <c r="A23" s="4" t="s">
        <v>78</v>
      </c>
      <c r="B23" s="10"/>
      <c r="D23" s="12">
        <v>0</v>
      </c>
      <c r="E23" s="12"/>
      <c r="F23" s="12">
        <v>0</v>
      </c>
      <c r="G23" s="65"/>
      <c r="H23" s="12">
        <v>0</v>
      </c>
      <c r="I23" s="12"/>
      <c r="J23" s="12">
        <f>'PL 6 M'!I36</f>
        <v>55615</v>
      </c>
      <c r="K23" s="12"/>
      <c r="L23" s="12">
        <v>0</v>
      </c>
      <c r="M23" s="12"/>
      <c r="N23" s="12">
        <v>0</v>
      </c>
      <c r="O23" s="12"/>
      <c r="P23" s="12">
        <v>0</v>
      </c>
      <c r="Q23" s="12"/>
      <c r="R23" s="15">
        <f>SUM(D23:P23)</f>
        <v>55615</v>
      </c>
      <c r="S23" s="11"/>
      <c r="T23" s="11"/>
      <c r="U23" s="4" t="s">
        <v>78</v>
      </c>
      <c r="V23" s="10"/>
      <c r="X23" s="12">
        <v>0</v>
      </c>
      <c r="Y23" s="12"/>
      <c r="Z23" s="12">
        <v>0</v>
      </c>
      <c r="AA23" s="65"/>
      <c r="AB23" s="12">
        <v>0</v>
      </c>
      <c r="AC23" s="12"/>
      <c r="AD23" s="12">
        <v>55616</v>
      </c>
      <c r="AE23" s="12"/>
      <c r="AF23" s="12">
        <v>0</v>
      </c>
      <c r="AG23" s="12"/>
      <c r="AH23" s="12">
        <v>0</v>
      </c>
      <c r="AI23" s="12"/>
      <c r="AJ23" s="12">
        <v>0</v>
      </c>
      <c r="AK23" s="12"/>
      <c r="AL23" s="15">
        <f>SUM(X23:AJ23)</f>
        <v>55616</v>
      </c>
      <c r="AM23" s="11"/>
      <c r="AN23" s="11"/>
    </row>
    <row r="24" spans="1:40" ht="21.75" thickBot="1">
      <c r="A24" s="106" t="s">
        <v>222</v>
      </c>
      <c r="B24" s="10"/>
      <c r="D24" s="66">
        <f>SUM(D20:D23)</f>
        <v>16470834</v>
      </c>
      <c r="E24" s="12"/>
      <c r="F24" s="66">
        <f>SUM(F20:F23)</f>
        <v>-13181966</v>
      </c>
      <c r="G24" s="12"/>
      <c r="H24" s="63">
        <f>SUM(H20:H23)</f>
        <v>0</v>
      </c>
      <c r="I24" s="56"/>
      <c r="J24" s="63">
        <f>SUM(J20:J23)</f>
        <v>-35566</v>
      </c>
      <c r="K24" s="56"/>
      <c r="L24" s="63">
        <f>SUM(L20:L23)</f>
        <v>0</v>
      </c>
      <c r="M24" s="56"/>
      <c r="N24" s="63">
        <f>SUM(N20:N23)</f>
        <v>0</v>
      </c>
      <c r="O24" s="56"/>
      <c r="P24" s="63">
        <f>SUM(P20:P23)</f>
        <v>0</v>
      </c>
      <c r="Q24" s="12"/>
      <c r="R24" s="66">
        <f>SUM(R20:R23)</f>
        <v>3253302</v>
      </c>
      <c r="S24" s="48"/>
      <c r="U24" s="106" t="s">
        <v>222</v>
      </c>
      <c r="V24" s="10"/>
      <c r="X24" s="66">
        <f>SUM(X20:X23)</f>
        <v>16470834</v>
      </c>
      <c r="Y24" s="12"/>
      <c r="Z24" s="66">
        <f>SUM(Z20:Z23)</f>
        <v>-13181966</v>
      </c>
      <c r="AA24" s="12"/>
      <c r="AB24" s="63">
        <f>SUM(AB20:AB23)</f>
        <v>0</v>
      </c>
      <c r="AC24" s="56"/>
      <c r="AD24" s="63">
        <f>SUM(AD20:AD23)</f>
        <v>-35565</v>
      </c>
      <c r="AE24" s="56"/>
      <c r="AF24" s="63">
        <f>SUM(AF20:AF23)</f>
        <v>0</v>
      </c>
      <c r="AG24" s="56"/>
      <c r="AH24" s="63">
        <f>SUM(AH20:AH23)</f>
        <v>0</v>
      </c>
      <c r="AI24" s="56"/>
      <c r="AJ24" s="63">
        <f>SUM(AJ20:AJ23)</f>
        <v>0</v>
      </c>
      <c r="AK24" s="12"/>
      <c r="AL24" s="66">
        <f>SUM(AL20:AL23)</f>
        <v>3253303</v>
      </c>
      <c r="AM24" s="48"/>
    </row>
    <row r="25" spans="1:40" ht="15" customHeight="1" thickTop="1">
      <c r="D25" s="11"/>
    </row>
    <row r="26" spans="1:40">
      <c r="A26" s="120" t="s">
        <v>188</v>
      </c>
    </row>
    <row r="28" spans="1:40">
      <c r="B28" s="10" t="s">
        <v>1</v>
      </c>
      <c r="D28" s="51"/>
      <c r="F28" s="50"/>
      <c r="J28" s="46"/>
      <c r="N28" s="10" t="s">
        <v>2</v>
      </c>
    </row>
    <row r="29" spans="1:40">
      <c r="A29" s="103"/>
      <c r="B29" s="10" t="s">
        <v>148</v>
      </c>
      <c r="C29" s="10"/>
      <c r="D29" s="10"/>
      <c r="E29" s="115"/>
      <c r="N29" s="116" t="s">
        <v>149</v>
      </c>
    </row>
    <row r="30" spans="1:40">
      <c r="A30" s="226" t="s">
        <v>165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</row>
    <row r="32" spans="1:40">
      <c r="D32" s="46"/>
    </row>
    <row r="33" spans="4:8">
      <c r="F33" s="11"/>
    </row>
    <row r="39" spans="4:8">
      <c r="D39" s="1"/>
      <c r="H39" s="1"/>
    </row>
    <row r="72" spans="12:12">
      <c r="L72" s="2">
        <v>88888</v>
      </c>
    </row>
  </sheetData>
  <mergeCells count="16">
    <mergeCell ref="L8:P8"/>
    <mergeCell ref="H10:J10"/>
    <mergeCell ref="A30:R30"/>
    <mergeCell ref="P1:R1"/>
    <mergeCell ref="D6:R6"/>
    <mergeCell ref="D7:R7"/>
    <mergeCell ref="A2:T2"/>
    <mergeCell ref="A3:T3"/>
    <mergeCell ref="A4:T4"/>
    <mergeCell ref="AF8:AJ8"/>
    <mergeCell ref="AB10:AD10"/>
    <mergeCell ref="U2:AN2"/>
    <mergeCell ref="U3:AN3"/>
    <mergeCell ref="U4:AN4"/>
    <mergeCell ref="X6:AL6"/>
    <mergeCell ref="X7:AL7"/>
  </mergeCells>
  <pageMargins left="0.59055118110236227" right="0.23622047244094491" top="0.59055118110236227" bottom="0.27559055118110237" header="0.15748031496062992" footer="0.15748031496062992"/>
  <pageSetup paperSize="9" scale="86" fitToHeight="0" orientation="landscape" r:id="rId1"/>
  <colBreaks count="1" manualBreakCount="1">
    <brk id="18" max="3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367E3-966C-47A0-B320-2AB895A1BE0B}">
  <sheetPr>
    <tabColor rgb="FFCCFF66"/>
  </sheetPr>
  <dimension ref="A1:W48"/>
  <sheetViews>
    <sheetView view="pageBreakPreview" topLeftCell="A13" zoomScale="60" zoomScaleNormal="100" workbookViewId="0">
      <selection activeCell="K13" sqref="K13"/>
    </sheetView>
  </sheetViews>
  <sheetFormatPr defaultRowHeight="21"/>
  <cols>
    <col min="1" max="1" width="3.42578125" customWidth="1"/>
    <col min="2" max="2" width="40.7109375" style="4" customWidth="1"/>
    <col min="3" max="3" width="7.42578125" style="2" customWidth="1"/>
    <col min="4" max="4" width="1" style="2" customWidth="1"/>
    <col min="5" max="5" width="15.7109375" style="2" customWidth="1"/>
    <col min="6" max="6" width="1" style="2" customWidth="1"/>
    <col min="7" max="7" width="15.7109375" style="2" customWidth="1"/>
    <col min="8" max="8" width="1" style="2" customWidth="1"/>
    <col min="9" max="9" width="14.7109375" style="25" customWidth="1"/>
    <col min="10" max="10" width="1" style="2" customWidth="1"/>
    <col min="11" max="11" width="14.7109375" style="2" customWidth="1"/>
    <col min="13" max="13" width="3.85546875" customWidth="1"/>
    <col min="14" max="14" width="29.28515625" customWidth="1"/>
    <col min="17" max="17" width="9.7109375" customWidth="1"/>
    <col min="18" max="18" width="2.7109375" customWidth="1"/>
    <col min="19" max="19" width="9.85546875" customWidth="1"/>
    <col min="20" max="20" width="2" customWidth="1"/>
    <col min="21" max="21" width="10.140625" customWidth="1"/>
    <col min="22" max="22" width="2.140625" customWidth="1"/>
    <col min="23" max="23" width="10.42578125" customWidth="1"/>
  </cols>
  <sheetData>
    <row r="1" spans="1:23">
      <c r="I1" s="228" t="s">
        <v>203</v>
      </c>
      <c r="J1" s="228"/>
      <c r="K1" s="228"/>
    </row>
    <row r="2" spans="1:23">
      <c r="B2" s="217" t="s">
        <v>49</v>
      </c>
      <c r="C2" s="217"/>
      <c r="D2" s="217"/>
      <c r="E2" s="217"/>
      <c r="F2" s="217"/>
      <c r="G2" s="217"/>
      <c r="H2" s="217"/>
      <c r="I2" s="217"/>
      <c r="J2" s="217"/>
      <c r="K2" s="217"/>
      <c r="N2" s="217" t="s">
        <v>49</v>
      </c>
      <c r="O2" s="217"/>
      <c r="P2" s="217"/>
      <c r="Q2" s="217"/>
      <c r="R2" s="217"/>
      <c r="S2" s="217"/>
      <c r="T2" s="217"/>
      <c r="U2" s="217"/>
      <c r="V2" s="217"/>
      <c r="W2" s="217"/>
    </row>
    <row r="3" spans="1:23">
      <c r="B3" s="229" t="s">
        <v>104</v>
      </c>
      <c r="C3" s="229"/>
      <c r="D3" s="229"/>
      <c r="E3" s="229"/>
      <c r="F3" s="229"/>
      <c r="G3" s="229"/>
      <c r="H3" s="229"/>
      <c r="I3" s="229"/>
      <c r="J3" s="229"/>
      <c r="K3" s="229"/>
      <c r="N3" s="229" t="s">
        <v>104</v>
      </c>
      <c r="O3" s="229"/>
      <c r="P3" s="229"/>
      <c r="Q3" s="229"/>
      <c r="R3" s="229"/>
      <c r="S3" s="229"/>
      <c r="T3" s="229"/>
      <c r="U3" s="229"/>
      <c r="V3" s="229"/>
      <c r="W3" s="229"/>
    </row>
    <row r="4" spans="1:23">
      <c r="B4" s="225" t="s">
        <v>223</v>
      </c>
      <c r="C4" s="225"/>
      <c r="D4" s="225"/>
      <c r="E4" s="225"/>
      <c r="F4" s="225"/>
      <c r="G4" s="225"/>
      <c r="H4" s="225"/>
      <c r="I4" s="225"/>
      <c r="J4" s="225"/>
      <c r="K4" s="225"/>
      <c r="N4" s="225" t="s">
        <v>223</v>
      </c>
      <c r="O4" s="225"/>
      <c r="P4" s="225"/>
      <c r="Q4" s="225"/>
      <c r="R4" s="225"/>
      <c r="S4" s="225"/>
      <c r="T4" s="225"/>
      <c r="U4" s="225"/>
      <c r="V4" s="225"/>
      <c r="W4" s="225"/>
    </row>
    <row r="5" spans="1:23">
      <c r="B5" s="28"/>
      <c r="C5" s="28"/>
      <c r="D5" s="28"/>
      <c r="E5" s="28"/>
      <c r="F5" s="28"/>
      <c r="G5" s="28"/>
      <c r="H5" s="28"/>
      <c r="I5" s="28"/>
      <c r="J5" s="28"/>
      <c r="K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3">
      <c r="E6" s="218" t="s">
        <v>46</v>
      </c>
      <c r="F6" s="218"/>
      <c r="G6" s="218"/>
      <c r="H6" s="218"/>
      <c r="I6" s="218"/>
      <c r="J6" s="218"/>
      <c r="K6" s="218"/>
      <c r="N6" s="4"/>
      <c r="O6" s="2"/>
      <c r="P6" s="2"/>
      <c r="Q6" s="218" t="s">
        <v>46</v>
      </c>
      <c r="R6" s="218"/>
      <c r="S6" s="218"/>
      <c r="T6" s="218"/>
      <c r="U6" s="218"/>
      <c r="V6" s="218"/>
      <c r="W6" s="218"/>
    </row>
    <row r="7" spans="1:23">
      <c r="B7" s="1"/>
      <c r="E7" s="219" t="s">
        <v>47</v>
      </c>
      <c r="F7" s="219"/>
      <c r="G7" s="219"/>
      <c r="I7" s="218" t="s">
        <v>48</v>
      </c>
      <c r="J7" s="218"/>
      <c r="K7" s="218"/>
      <c r="N7" s="1"/>
      <c r="O7" s="2"/>
      <c r="P7" s="2"/>
      <c r="Q7" s="219" t="s">
        <v>47</v>
      </c>
      <c r="R7" s="219"/>
      <c r="S7" s="219"/>
      <c r="T7" s="2"/>
      <c r="U7" s="218" t="s">
        <v>48</v>
      </c>
      <c r="V7" s="218"/>
      <c r="W7" s="218"/>
    </row>
    <row r="8" spans="1:23">
      <c r="B8" s="1"/>
      <c r="E8" s="218" t="s">
        <v>212</v>
      </c>
      <c r="F8" s="218"/>
      <c r="G8" s="218"/>
      <c r="H8" s="218"/>
      <c r="I8" s="218"/>
      <c r="J8" s="218"/>
      <c r="K8" s="218"/>
      <c r="N8" s="1"/>
      <c r="O8" s="2"/>
      <c r="P8" s="2"/>
      <c r="Q8" s="218" t="s">
        <v>212</v>
      </c>
      <c r="R8" s="218"/>
      <c r="S8" s="218"/>
      <c r="T8" s="218"/>
      <c r="U8" s="218"/>
      <c r="V8" s="218"/>
      <c r="W8" s="218"/>
    </row>
    <row r="9" spans="1:23">
      <c r="C9" s="3"/>
      <c r="D9" s="3"/>
      <c r="E9" s="119" t="s">
        <v>224</v>
      </c>
      <c r="F9" s="6"/>
      <c r="G9" s="119" t="s">
        <v>225</v>
      </c>
      <c r="H9" s="3"/>
      <c r="I9" s="119" t="s">
        <v>224</v>
      </c>
      <c r="J9" s="6"/>
      <c r="K9" s="119" t="s">
        <v>225</v>
      </c>
      <c r="N9" s="4"/>
      <c r="O9" s="113" t="s">
        <v>45</v>
      </c>
      <c r="P9" s="3"/>
      <c r="Q9" s="119" t="s">
        <v>224</v>
      </c>
      <c r="R9" s="6"/>
      <c r="S9" s="119" t="s">
        <v>225</v>
      </c>
      <c r="T9" s="3"/>
      <c r="U9" s="119" t="s">
        <v>224</v>
      </c>
      <c r="V9" s="6"/>
      <c r="W9" s="119" t="s">
        <v>225</v>
      </c>
    </row>
    <row r="10" spans="1:23">
      <c r="A10" s="9" t="s">
        <v>82</v>
      </c>
      <c r="C10" s="10"/>
      <c r="D10" s="10"/>
      <c r="E10" s="67"/>
      <c r="F10" s="67"/>
      <c r="G10" s="67"/>
      <c r="H10" s="10"/>
      <c r="I10" s="68"/>
      <c r="J10" s="67"/>
      <c r="K10" s="67"/>
      <c r="M10" s="9" t="s">
        <v>82</v>
      </c>
      <c r="N10" s="4"/>
      <c r="O10" s="10"/>
      <c r="P10" s="10"/>
      <c r="Q10" s="67"/>
      <c r="R10" s="67"/>
      <c r="S10" s="67"/>
      <c r="T10" s="10"/>
      <c r="U10" s="68"/>
      <c r="V10" s="67"/>
      <c r="W10" s="67"/>
    </row>
    <row r="11" spans="1:23">
      <c r="B11" s="4" t="s">
        <v>83</v>
      </c>
      <c r="C11" s="10"/>
      <c r="D11" s="10"/>
      <c r="E11" s="107">
        <v>141779</v>
      </c>
      <c r="F11" s="107"/>
      <c r="G11" s="107">
        <v>81870</v>
      </c>
      <c r="H11" s="108"/>
      <c r="I11" s="107">
        <v>35426</v>
      </c>
      <c r="J11" s="107"/>
      <c r="K11" s="107">
        <v>64430</v>
      </c>
      <c r="N11" s="4" t="s">
        <v>83</v>
      </c>
      <c r="O11" s="10"/>
      <c r="P11" s="10"/>
      <c r="Q11" s="107">
        <v>141779</v>
      </c>
      <c r="R11" s="107"/>
      <c r="S11" s="107">
        <v>81870</v>
      </c>
      <c r="T11" s="108"/>
      <c r="U11" s="107">
        <v>35426</v>
      </c>
      <c r="V11" s="107"/>
      <c r="W11" s="107">
        <v>64430</v>
      </c>
    </row>
    <row r="12" spans="1:23">
      <c r="A12" s="125" t="s">
        <v>156</v>
      </c>
      <c r="C12" s="10"/>
      <c r="D12" s="10"/>
      <c r="E12" s="107"/>
      <c r="F12" s="107"/>
      <c r="G12" s="107"/>
      <c r="H12" s="108"/>
      <c r="I12" s="107"/>
      <c r="J12" s="107"/>
      <c r="K12" s="107"/>
      <c r="M12" s="125" t="s">
        <v>156</v>
      </c>
      <c r="N12" s="4"/>
      <c r="O12" s="10"/>
      <c r="P12" s="10"/>
      <c r="Q12" s="107"/>
      <c r="R12" s="107"/>
      <c r="S12" s="107"/>
      <c r="T12" s="108"/>
      <c r="U12" s="107"/>
      <c r="V12" s="107"/>
      <c r="W12" s="107"/>
    </row>
    <row r="13" spans="1:23">
      <c r="B13" s="4" t="s">
        <v>84</v>
      </c>
      <c r="C13" s="10"/>
      <c r="D13" s="10"/>
      <c r="E13" s="107">
        <v>17945</v>
      </c>
      <c r="F13" s="107"/>
      <c r="G13" s="107">
        <v>794</v>
      </c>
      <c r="H13" s="108"/>
      <c r="I13" s="109">
        <v>4597</v>
      </c>
      <c r="J13" s="107"/>
      <c r="K13" s="194">
        <v>7246</v>
      </c>
      <c r="N13" s="4" t="s">
        <v>84</v>
      </c>
      <c r="O13" s="10"/>
      <c r="P13" s="10"/>
      <c r="Q13" s="107">
        <v>17945</v>
      </c>
      <c r="R13" s="107"/>
      <c r="S13" s="107">
        <v>794</v>
      </c>
      <c r="T13" s="108"/>
      <c r="U13" s="109">
        <v>4597</v>
      </c>
      <c r="V13" s="107"/>
      <c r="W13" s="109">
        <v>246</v>
      </c>
    </row>
    <row r="14" spans="1:23">
      <c r="B14" s="4" t="s">
        <v>157</v>
      </c>
      <c r="C14" s="10"/>
      <c r="D14" s="10"/>
      <c r="E14" s="107">
        <v>43</v>
      </c>
      <c r="F14" s="107"/>
      <c r="G14" s="12">
        <v>409</v>
      </c>
      <c r="H14" s="108"/>
      <c r="I14" s="109">
        <v>0</v>
      </c>
      <c r="J14" s="107"/>
      <c r="K14" s="12">
        <v>0</v>
      </c>
      <c r="N14" s="4" t="s">
        <v>157</v>
      </c>
      <c r="O14" s="10"/>
      <c r="P14" s="10"/>
      <c r="Q14" s="107">
        <v>43</v>
      </c>
      <c r="R14" s="107"/>
      <c r="S14" s="12">
        <v>409</v>
      </c>
      <c r="T14" s="108"/>
      <c r="U14" s="109">
        <v>0</v>
      </c>
      <c r="V14" s="107"/>
      <c r="W14" s="12">
        <v>0</v>
      </c>
    </row>
    <row r="15" spans="1:23">
      <c r="B15" s="4" t="s">
        <v>253</v>
      </c>
      <c r="C15" s="10"/>
      <c r="D15" s="10"/>
      <c r="E15" s="107">
        <v>111581</v>
      </c>
      <c r="F15" s="107"/>
      <c r="G15" s="12">
        <v>0</v>
      </c>
      <c r="H15" s="112"/>
      <c r="I15" s="107">
        <v>110715</v>
      </c>
      <c r="J15" s="107"/>
      <c r="K15" s="12">
        <v>0</v>
      </c>
      <c r="N15" s="4" t="s">
        <v>253</v>
      </c>
      <c r="O15" s="10"/>
      <c r="P15" s="10"/>
      <c r="Q15" s="107">
        <v>111581</v>
      </c>
      <c r="R15" s="107"/>
      <c r="S15" s="12">
        <v>0</v>
      </c>
      <c r="T15" s="112"/>
      <c r="U15" s="107">
        <v>110715</v>
      </c>
      <c r="V15" s="107"/>
      <c r="W15" s="12">
        <v>0</v>
      </c>
    </row>
    <row r="16" spans="1:23" hidden="1">
      <c r="B16" s="4" t="s">
        <v>158</v>
      </c>
      <c r="C16" s="10"/>
      <c r="D16" s="10"/>
      <c r="E16" s="107"/>
      <c r="F16" s="107"/>
      <c r="G16" s="12"/>
      <c r="H16" s="108"/>
      <c r="I16" s="109"/>
      <c r="J16" s="107"/>
      <c r="K16" s="12"/>
      <c r="N16" s="4" t="s">
        <v>158</v>
      </c>
      <c r="O16" s="10"/>
      <c r="P16" s="10"/>
      <c r="Q16" s="107"/>
      <c r="R16" s="107"/>
      <c r="S16" s="12"/>
      <c r="T16" s="108"/>
      <c r="U16" s="109"/>
      <c r="V16" s="107"/>
      <c r="W16" s="12"/>
    </row>
    <row r="17" spans="1:23">
      <c r="B17" s="4" t="s">
        <v>173</v>
      </c>
      <c r="C17" s="10"/>
      <c r="D17" s="10"/>
      <c r="E17" s="107">
        <v>712</v>
      </c>
      <c r="F17" s="107"/>
      <c r="G17" s="107">
        <v>0</v>
      </c>
      <c r="H17" s="108"/>
      <c r="I17" s="107">
        <v>9</v>
      </c>
      <c r="J17" s="110"/>
      <c r="K17" s="110">
        <v>0</v>
      </c>
      <c r="N17" s="4" t="s">
        <v>173</v>
      </c>
      <c r="O17" s="10"/>
      <c r="P17" s="10"/>
      <c r="Q17" s="107">
        <v>712</v>
      </c>
      <c r="R17" s="107"/>
      <c r="S17" s="107">
        <v>0</v>
      </c>
      <c r="T17" s="108"/>
      <c r="U17" s="107">
        <v>9</v>
      </c>
      <c r="V17" s="110"/>
      <c r="W17" s="110">
        <v>0</v>
      </c>
    </row>
    <row r="18" spans="1:23">
      <c r="B18" s="4" t="s">
        <v>85</v>
      </c>
      <c r="C18" s="10"/>
      <c r="D18" s="10"/>
      <c r="E18" s="107">
        <v>1359</v>
      </c>
      <c r="F18" s="107"/>
      <c r="G18" s="107">
        <v>11041</v>
      </c>
      <c r="H18" s="108"/>
      <c r="I18" s="107">
        <v>733</v>
      </c>
      <c r="J18" s="110"/>
      <c r="K18" s="111">
        <v>7824</v>
      </c>
      <c r="N18" s="4" t="s">
        <v>85</v>
      </c>
      <c r="O18" s="10"/>
      <c r="P18" s="10"/>
      <c r="Q18" s="107">
        <v>1359</v>
      </c>
      <c r="R18" s="107"/>
      <c r="S18" s="107">
        <v>11051</v>
      </c>
      <c r="T18" s="108"/>
      <c r="U18" s="107">
        <v>733</v>
      </c>
      <c r="V18" s="110"/>
      <c r="W18" s="111">
        <v>7824</v>
      </c>
    </row>
    <row r="19" spans="1:23">
      <c r="A19" s="9" t="s">
        <v>86</v>
      </c>
      <c r="C19" s="10"/>
      <c r="D19" s="10"/>
      <c r="E19" s="18">
        <f>SUM(E11:E18)</f>
        <v>273419</v>
      </c>
      <c r="F19" s="109"/>
      <c r="G19" s="18">
        <f>SUM(G11:G18)</f>
        <v>94114</v>
      </c>
      <c r="H19" s="112"/>
      <c r="I19" s="18">
        <f>SUM(I11:I18)</f>
        <v>151480</v>
      </c>
      <c r="J19" s="109"/>
      <c r="K19" s="18">
        <f>SUM(K11:K18)</f>
        <v>79500</v>
      </c>
      <c r="M19" s="9" t="s">
        <v>86</v>
      </c>
      <c r="N19" s="4"/>
      <c r="O19" s="10"/>
      <c r="P19" s="10"/>
      <c r="Q19" s="18">
        <f>SUM(Q11:Q18)</f>
        <v>273419</v>
      </c>
      <c r="R19" s="109"/>
      <c r="S19" s="18">
        <f>SUM(S11:S18)</f>
        <v>94124</v>
      </c>
      <c r="T19" s="112"/>
      <c r="U19" s="18">
        <f>SUM(U11:U18)</f>
        <v>151480</v>
      </c>
      <c r="V19" s="109"/>
      <c r="W19" s="18">
        <f>SUM(W11:W18)</f>
        <v>72500</v>
      </c>
    </row>
    <row r="20" spans="1:23">
      <c r="C20" s="10"/>
      <c r="D20" s="10"/>
      <c r="E20" s="12"/>
      <c r="F20" s="12"/>
      <c r="G20" s="12"/>
      <c r="H20" s="10"/>
      <c r="I20" s="12"/>
      <c r="J20" s="12"/>
      <c r="K20" s="12"/>
      <c r="N20" s="4"/>
      <c r="O20" s="10"/>
      <c r="P20" s="10"/>
      <c r="Q20" s="12"/>
      <c r="R20" s="12"/>
      <c r="S20" s="12"/>
      <c r="T20" s="10"/>
      <c r="U20" s="12"/>
      <c r="V20" s="12"/>
      <c r="W20" s="12"/>
    </row>
    <row r="21" spans="1:23">
      <c r="A21" s="9" t="s">
        <v>87</v>
      </c>
      <c r="C21" s="10"/>
      <c r="D21" s="10"/>
      <c r="E21" s="12"/>
      <c r="F21" s="12"/>
      <c r="G21" s="12"/>
      <c r="H21" s="10"/>
      <c r="I21" s="12"/>
      <c r="J21" s="12"/>
      <c r="K21" s="12"/>
      <c r="M21" s="9" t="s">
        <v>87</v>
      </c>
      <c r="N21" s="4"/>
      <c r="O21" s="10"/>
      <c r="P21" s="10"/>
      <c r="Q21" s="12"/>
      <c r="R21" s="12"/>
      <c r="S21" s="12"/>
      <c r="T21" s="10"/>
      <c r="U21" s="12"/>
      <c r="V21" s="12"/>
      <c r="W21" s="12"/>
    </row>
    <row r="22" spans="1:23">
      <c r="B22" s="4" t="s">
        <v>88</v>
      </c>
      <c r="C22" s="10"/>
      <c r="D22" s="10"/>
      <c r="E22" s="69">
        <v>79802</v>
      </c>
      <c r="F22" s="69"/>
      <c r="G22" s="69">
        <v>62475</v>
      </c>
      <c r="H22" s="10"/>
      <c r="I22" s="70">
        <v>40578</v>
      </c>
      <c r="J22" s="69"/>
      <c r="K22" s="69">
        <v>54064</v>
      </c>
      <c r="N22" s="4" t="s">
        <v>88</v>
      </c>
      <c r="O22" s="10"/>
      <c r="P22" s="10"/>
      <c r="Q22" s="69">
        <v>79802</v>
      </c>
      <c r="R22" s="69"/>
      <c r="S22" s="69">
        <v>62475</v>
      </c>
      <c r="T22" s="10"/>
      <c r="U22" s="70">
        <v>40578</v>
      </c>
      <c r="V22" s="69"/>
      <c r="W22" s="69">
        <v>54064</v>
      </c>
    </row>
    <row r="23" spans="1:23">
      <c r="B23" s="4" t="s">
        <v>144</v>
      </c>
      <c r="C23" s="10"/>
      <c r="D23" s="10"/>
      <c r="E23" s="69">
        <v>322</v>
      </c>
      <c r="F23" s="69"/>
      <c r="G23" s="12">
        <v>192</v>
      </c>
      <c r="H23" s="12"/>
      <c r="I23" s="12">
        <v>0</v>
      </c>
      <c r="J23" s="12"/>
      <c r="K23" s="12">
        <v>0</v>
      </c>
      <c r="N23" s="4" t="s">
        <v>144</v>
      </c>
      <c r="O23" s="10"/>
      <c r="P23" s="10"/>
      <c r="Q23" s="69">
        <v>322</v>
      </c>
      <c r="R23" s="69"/>
      <c r="S23" s="12">
        <v>192</v>
      </c>
      <c r="T23" s="12"/>
      <c r="U23" s="12">
        <v>0</v>
      </c>
      <c r="V23" s="12"/>
      <c r="W23" s="12">
        <v>0</v>
      </c>
    </row>
    <row r="24" spans="1:23">
      <c r="B24" s="4" t="s">
        <v>89</v>
      </c>
      <c r="C24" s="10"/>
      <c r="D24" s="10"/>
      <c r="E24" s="69">
        <v>70971</v>
      </c>
      <c r="F24" s="69"/>
      <c r="G24" s="69">
        <v>20913</v>
      </c>
      <c r="H24" s="10"/>
      <c r="I24" s="70">
        <v>33254</v>
      </c>
      <c r="J24" s="69"/>
      <c r="K24" s="69">
        <v>17044</v>
      </c>
      <c r="N24" s="4" t="s">
        <v>89</v>
      </c>
      <c r="O24" s="10"/>
      <c r="P24" s="10"/>
      <c r="Q24" s="69">
        <v>70971</v>
      </c>
      <c r="R24" s="69"/>
      <c r="S24" s="69">
        <v>20913</v>
      </c>
      <c r="T24" s="10"/>
      <c r="U24" s="70">
        <v>33254</v>
      </c>
      <c r="V24" s="69"/>
      <c r="W24" s="69">
        <v>17044</v>
      </c>
    </row>
    <row r="25" spans="1:23">
      <c r="B25" s="4" t="s">
        <v>145</v>
      </c>
      <c r="C25" s="10"/>
      <c r="D25" s="10"/>
      <c r="E25" s="12">
        <v>0</v>
      </c>
      <c r="F25" s="12"/>
      <c r="G25" s="12">
        <v>673</v>
      </c>
      <c r="H25" s="12"/>
      <c r="I25" s="12">
        <v>0</v>
      </c>
      <c r="J25" s="12"/>
      <c r="K25" s="12">
        <v>673</v>
      </c>
      <c r="N25" s="4" t="s">
        <v>145</v>
      </c>
      <c r="O25" s="10"/>
      <c r="P25" s="10"/>
      <c r="Q25" s="12">
        <v>0</v>
      </c>
      <c r="R25" s="12"/>
      <c r="S25" s="12">
        <v>673</v>
      </c>
      <c r="T25" s="12"/>
      <c r="U25" s="12">
        <v>0</v>
      </c>
      <c r="V25" s="12"/>
      <c r="W25" s="12">
        <v>673</v>
      </c>
    </row>
    <row r="26" spans="1:23">
      <c r="B26" s="71" t="s">
        <v>90</v>
      </c>
      <c r="C26" s="10"/>
      <c r="D26" s="10"/>
      <c r="E26" s="72">
        <v>35324</v>
      </c>
      <c r="F26" s="69"/>
      <c r="G26" s="12">
        <v>1626</v>
      </c>
      <c r="H26" s="10"/>
      <c r="I26" s="73">
        <v>5737</v>
      </c>
      <c r="J26" s="69"/>
      <c r="K26" s="69">
        <v>980</v>
      </c>
      <c r="N26" s="71" t="s">
        <v>90</v>
      </c>
      <c r="O26" s="10"/>
      <c r="P26" s="10"/>
      <c r="Q26" s="72">
        <v>35324</v>
      </c>
      <c r="R26" s="69"/>
      <c r="S26" s="12">
        <v>1626</v>
      </c>
      <c r="T26" s="10"/>
      <c r="U26" s="73">
        <v>5737</v>
      </c>
      <c r="V26" s="69"/>
      <c r="W26" s="69">
        <v>980</v>
      </c>
    </row>
    <row r="27" spans="1:23">
      <c r="A27" s="9" t="s">
        <v>91</v>
      </c>
      <c r="C27" s="10"/>
      <c r="D27" s="10"/>
      <c r="E27" s="16">
        <f>SUM(E22:E26)</f>
        <v>186419</v>
      </c>
      <c r="F27" s="12"/>
      <c r="G27" s="16">
        <f>SUM(G22:G26)</f>
        <v>85879</v>
      </c>
      <c r="H27" s="12">
        <v>0</v>
      </c>
      <c r="I27" s="16">
        <f>SUM(I22:I26)</f>
        <v>79569</v>
      </c>
      <c r="J27" s="12"/>
      <c r="K27" s="16">
        <f>SUM(K22:K26)</f>
        <v>72761</v>
      </c>
      <c r="M27" s="9" t="s">
        <v>91</v>
      </c>
      <c r="N27" s="4"/>
      <c r="O27" s="10"/>
      <c r="P27" s="10"/>
      <c r="Q27" s="16">
        <f>SUM(Q22:Q26)</f>
        <v>186419</v>
      </c>
      <c r="R27" s="12"/>
      <c r="S27" s="16">
        <f>SUM(S22:S26)</f>
        <v>85879</v>
      </c>
      <c r="T27" s="12">
        <v>0</v>
      </c>
      <c r="U27" s="16">
        <f>SUM(U22:U26)</f>
        <v>79569</v>
      </c>
      <c r="V27" s="12"/>
      <c r="W27" s="16">
        <f>SUM(W22:W26)</f>
        <v>72761</v>
      </c>
    </row>
    <row r="28" spans="1:23">
      <c r="B28" s="9"/>
      <c r="C28" s="10"/>
      <c r="D28" s="10"/>
      <c r="E28" s="74"/>
      <c r="F28" s="74"/>
      <c r="G28" s="74"/>
      <c r="H28" s="81"/>
      <c r="I28" s="74"/>
      <c r="J28" s="12"/>
      <c r="K28" s="12"/>
      <c r="N28" s="9"/>
      <c r="O28" s="10"/>
      <c r="P28" s="10"/>
      <c r="Q28" s="74"/>
      <c r="R28" s="74"/>
      <c r="S28" s="74"/>
      <c r="T28" s="81"/>
      <c r="U28" s="74"/>
      <c r="V28" s="12"/>
      <c r="W28" s="12"/>
    </row>
    <row r="29" spans="1:23">
      <c r="A29" s="9" t="s">
        <v>92</v>
      </c>
      <c r="C29" s="10"/>
      <c r="D29" s="10"/>
      <c r="E29" s="69">
        <v>22804</v>
      </c>
      <c r="F29" s="69"/>
      <c r="G29" s="69">
        <v>17721</v>
      </c>
      <c r="H29" s="10"/>
      <c r="I29" s="22">
        <v>0</v>
      </c>
      <c r="J29" s="12"/>
      <c r="K29" s="22">
        <v>0</v>
      </c>
      <c r="M29" s="9" t="s">
        <v>92</v>
      </c>
      <c r="N29" s="4"/>
      <c r="O29" s="10"/>
      <c r="P29" s="10"/>
      <c r="Q29" s="69">
        <v>22804</v>
      </c>
      <c r="R29" s="69"/>
      <c r="S29" s="69">
        <v>17721</v>
      </c>
      <c r="T29" s="10"/>
      <c r="U29" s="22">
        <v>0</v>
      </c>
      <c r="V29" s="12"/>
      <c r="W29" s="22">
        <v>0</v>
      </c>
    </row>
    <row r="30" spans="1:23">
      <c r="B30" s="4" t="s">
        <v>93</v>
      </c>
      <c r="C30" s="10"/>
      <c r="D30" s="10"/>
      <c r="E30" s="43">
        <f>E19-E27+E29</f>
        <v>109804</v>
      </c>
      <c r="F30" s="12"/>
      <c r="G30" s="43">
        <f>G19-G27+G29</f>
        <v>25956</v>
      </c>
      <c r="H30" s="69"/>
      <c r="I30" s="43">
        <f>I19-I27</f>
        <v>71911</v>
      </c>
      <c r="J30" s="69"/>
      <c r="K30" s="43">
        <f>K19-K27</f>
        <v>6739</v>
      </c>
      <c r="N30" s="4" t="s">
        <v>93</v>
      </c>
      <c r="O30" s="10"/>
      <c r="P30" s="10"/>
      <c r="Q30" s="43">
        <f>Q19-Q27+Q29</f>
        <v>109804</v>
      </c>
      <c r="R30" s="12"/>
      <c r="S30" s="43">
        <v>25956</v>
      </c>
      <c r="T30" s="69"/>
      <c r="U30" s="43">
        <f>U19-U27</f>
        <v>71911</v>
      </c>
      <c r="V30" s="69"/>
      <c r="W30" s="43">
        <v>6739</v>
      </c>
    </row>
    <row r="31" spans="1:23">
      <c r="B31" s="4" t="s">
        <v>94</v>
      </c>
      <c r="C31" s="10"/>
      <c r="D31" s="10"/>
      <c r="E31" s="22">
        <v>-7487</v>
      </c>
      <c r="F31" s="74"/>
      <c r="G31" s="76">
        <v>-374</v>
      </c>
      <c r="H31" s="10"/>
      <c r="I31" s="22">
        <v>0</v>
      </c>
      <c r="J31" s="12"/>
      <c r="K31" s="22">
        <v>0</v>
      </c>
      <c r="N31" s="4" t="s">
        <v>94</v>
      </c>
      <c r="O31" s="10"/>
      <c r="P31" s="10"/>
      <c r="Q31" s="22">
        <v>-7487</v>
      </c>
      <c r="R31" s="74"/>
      <c r="S31" s="76">
        <v>-374</v>
      </c>
      <c r="T31" s="10"/>
      <c r="U31" s="22">
        <v>0</v>
      </c>
      <c r="V31" s="12"/>
      <c r="W31" s="22">
        <v>0</v>
      </c>
    </row>
    <row r="32" spans="1:23" ht="21.75" thickBot="1">
      <c r="A32" s="9" t="s">
        <v>97</v>
      </c>
      <c r="C32" s="10"/>
      <c r="D32" s="10"/>
      <c r="E32" s="82">
        <f>SUM(E30:E31)</f>
        <v>102317</v>
      </c>
      <c r="F32" s="77"/>
      <c r="G32" s="82">
        <f>SUM(G30:G31)</f>
        <v>25582</v>
      </c>
      <c r="H32" s="75"/>
      <c r="I32" s="82">
        <f>SUM(I30:I31)</f>
        <v>71911</v>
      </c>
      <c r="J32" s="11"/>
      <c r="K32" s="82">
        <f>SUM(K30:K31)</f>
        <v>6739</v>
      </c>
      <c r="M32" s="9" t="s">
        <v>97</v>
      </c>
      <c r="N32" s="4"/>
      <c r="O32" s="10"/>
      <c r="P32" s="10"/>
      <c r="Q32" s="82">
        <f>SUM(Q30:Q31)</f>
        <v>102317</v>
      </c>
      <c r="R32" s="77"/>
      <c r="S32" s="82">
        <v>25582</v>
      </c>
      <c r="T32" s="75"/>
      <c r="U32" s="82">
        <f>SUM(U30:U31)</f>
        <v>71911</v>
      </c>
      <c r="V32" s="11"/>
      <c r="W32" s="82">
        <f>SUM(W30:W31)</f>
        <v>6739</v>
      </c>
    </row>
    <row r="33" spans="1:23" ht="21.75" thickTop="1">
      <c r="B33" s="9"/>
      <c r="C33" s="10"/>
      <c r="D33" s="10"/>
      <c r="E33" s="77"/>
      <c r="F33" s="77"/>
      <c r="G33" s="77"/>
      <c r="H33" s="75"/>
      <c r="I33" s="77"/>
      <c r="J33" s="11"/>
      <c r="K33" s="78"/>
      <c r="N33" s="9"/>
      <c r="O33" s="10"/>
      <c r="P33" s="10"/>
      <c r="Q33" s="77"/>
      <c r="R33" s="77"/>
      <c r="S33" s="77"/>
      <c r="T33" s="75"/>
      <c r="U33" s="77"/>
      <c r="V33" s="11"/>
      <c r="W33" s="78"/>
    </row>
    <row r="34" spans="1:23">
      <c r="A34" s="9" t="s">
        <v>95</v>
      </c>
      <c r="C34" s="10"/>
      <c r="D34" s="10"/>
      <c r="H34" s="10"/>
      <c r="I34" s="2"/>
      <c r="J34" s="10"/>
      <c r="M34" s="9" t="s">
        <v>95</v>
      </c>
      <c r="N34" s="4"/>
      <c r="O34" s="10"/>
      <c r="P34" s="10"/>
      <c r="Q34" s="2"/>
      <c r="R34" s="2"/>
      <c r="S34" s="2"/>
      <c r="T34" s="10"/>
      <c r="U34" s="2"/>
      <c r="V34" s="10"/>
      <c r="W34" s="2"/>
    </row>
    <row r="35" spans="1:23">
      <c r="B35" s="4" t="s">
        <v>96</v>
      </c>
      <c r="C35" s="10"/>
      <c r="D35" s="10"/>
      <c r="E35" s="189">
        <f>E37-E36</f>
        <v>104037</v>
      </c>
      <c r="F35" s="79"/>
      <c r="G35" s="12">
        <f>G37-G36</f>
        <v>25693</v>
      </c>
      <c r="H35" s="80"/>
      <c r="I35" s="12">
        <f>I37-I36</f>
        <v>71911</v>
      </c>
      <c r="J35" s="81"/>
      <c r="K35" s="12">
        <f>K37-K36</f>
        <v>6739</v>
      </c>
      <c r="N35" s="4" t="s">
        <v>96</v>
      </c>
      <c r="O35" s="10"/>
      <c r="P35" s="10"/>
      <c r="Q35" s="12">
        <v>100597</v>
      </c>
      <c r="R35" s="79"/>
      <c r="S35" s="12">
        <f>S37-S36</f>
        <v>25693</v>
      </c>
      <c r="T35" s="80"/>
      <c r="U35" s="12">
        <f>U37-U36</f>
        <v>71911</v>
      </c>
      <c r="V35" s="81"/>
      <c r="W35" s="12">
        <f>W37-W36</f>
        <v>6739</v>
      </c>
    </row>
    <row r="36" spans="1:23">
      <c r="B36" s="4" t="s">
        <v>43</v>
      </c>
      <c r="C36" s="10"/>
      <c r="D36" s="10"/>
      <c r="E36" s="12">
        <v>-1720</v>
      </c>
      <c r="F36" s="12"/>
      <c r="G36" s="12">
        <v>-111</v>
      </c>
      <c r="H36" s="81"/>
      <c r="I36" s="12">
        <v>0</v>
      </c>
      <c r="J36" s="12"/>
      <c r="K36" s="12">
        <v>0</v>
      </c>
      <c r="N36" s="4" t="s">
        <v>43</v>
      </c>
      <c r="O36" s="10"/>
      <c r="P36" s="10"/>
      <c r="Q36" s="12">
        <v>-1720</v>
      </c>
      <c r="R36" s="12"/>
      <c r="S36" s="12">
        <v>-111</v>
      </c>
      <c r="T36" s="81"/>
      <c r="U36" s="12">
        <v>0</v>
      </c>
      <c r="V36" s="12"/>
      <c r="W36" s="12">
        <v>0</v>
      </c>
    </row>
    <row r="37" spans="1:23" ht="21.75" thickBot="1">
      <c r="C37" s="10"/>
      <c r="D37" s="10"/>
      <c r="E37" s="193">
        <f>E32</f>
        <v>102317</v>
      </c>
      <c r="F37" s="12"/>
      <c r="G37" s="82">
        <f>G32</f>
        <v>25582</v>
      </c>
      <c r="H37" s="80"/>
      <c r="I37" s="82">
        <f>I32</f>
        <v>71911</v>
      </c>
      <c r="J37" s="81"/>
      <c r="K37" s="82">
        <f>K32</f>
        <v>6739</v>
      </c>
      <c r="N37" s="4"/>
      <c r="O37" s="10"/>
      <c r="P37" s="10"/>
      <c r="Q37" s="82">
        <v>98877</v>
      </c>
      <c r="R37" s="12"/>
      <c r="S37" s="82">
        <f>S32</f>
        <v>25582</v>
      </c>
      <c r="T37" s="80"/>
      <c r="U37" s="82">
        <f>U32</f>
        <v>71911</v>
      </c>
      <c r="V37" s="81"/>
      <c r="W37" s="82">
        <f>W32</f>
        <v>6739</v>
      </c>
    </row>
    <row r="38" spans="1:23" ht="21.75" thickTop="1">
      <c r="B38" s="9"/>
      <c r="C38" s="10"/>
      <c r="D38" s="10"/>
      <c r="E38" s="83"/>
      <c r="F38" s="83"/>
      <c r="G38" s="83"/>
      <c r="H38" s="10"/>
      <c r="I38" s="83"/>
      <c r="J38" s="84"/>
      <c r="K38" s="83"/>
    </row>
    <row r="39" spans="1:23">
      <c r="B39" s="120" t="s">
        <v>188</v>
      </c>
      <c r="C39" s="10"/>
      <c r="D39" s="10"/>
      <c r="E39" s="83"/>
      <c r="F39" s="83"/>
      <c r="G39" s="83"/>
      <c r="H39" s="10"/>
      <c r="I39" s="83"/>
      <c r="J39" s="84"/>
      <c r="K39" s="83"/>
    </row>
    <row r="40" spans="1:23">
      <c r="B40" s="9"/>
      <c r="C40" s="10"/>
      <c r="D40" s="10"/>
      <c r="E40" s="83"/>
      <c r="F40" s="83"/>
      <c r="G40" s="83"/>
      <c r="H40" s="10"/>
      <c r="I40" s="83"/>
      <c r="J40" s="84"/>
      <c r="K40" s="83"/>
    </row>
    <row r="41" spans="1:23">
      <c r="B41" s="9"/>
      <c r="C41" s="10"/>
      <c r="D41" s="10"/>
      <c r="E41" s="83"/>
      <c r="F41" s="83"/>
      <c r="G41" s="83"/>
      <c r="H41" s="10"/>
      <c r="I41" s="83"/>
      <c r="J41" s="84"/>
      <c r="K41" s="83"/>
    </row>
    <row r="42" spans="1:23">
      <c r="B42" s="9"/>
      <c r="C42" s="10"/>
      <c r="D42" s="10"/>
      <c r="E42" s="83"/>
      <c r="F42" s="83"/>
      <c r="G42" s="83"/>
      <c r="H42" s="10"/>
      <c r="I42" s="83"/>
      <c r="J42" s="84"/>
      <c r="K42" s="83"/>
    </row>
    <row r="43" spans="1:23">
      <c r="B43" s="9"/>
      <c r="C43" s="10"/>
      <c r="D43" s="10"/>
      <c r="E43" s="83"/>
      <c r="F43" s="83"/>
      <c r="G43" s="83"/>
      <c r="H43" s="10"/>
      <c r="I43" s="83"/>
      <c r="J43" s="84"/>
      <c r="K43" s="83"/>
    </row>
    <row r="44" spans="1:23" s="103" customFormat="1">
      <c r="B44" s="10" t="s">
        <v>1</v>
      </c>
      <c r="D44" s="10"/>
      <c r="E44" s="10"/>
      <c r="G44" s="10"/>
      <c r="H44" s="10" t="s">
        <v>2</v>
      </c>
      <c r="I44" s="10"/>
      <c r="J44" s="10"/>
      <c r="K44" s="10"/>
      <c r="L44" s="10"/>
      <c r="M44" s="10"/>
      <c r="N44" s="10"/>
    </row>
    <row r="45" spans="1:23" s="103" customFormat="1">
      <c r="B45" s="10" t="s">
        <v>148</v>
      </c>
      <c r="D45" s="10"/>
      <c r="E45" s="10"/>
      <c r="G45" s="10"/>
      <c r="H45" s="116" t="s">
        <v>149</v>
      </c>
      <c r="I45" s="10"/>
      <c r="J45" s="10"/>
      <c r="K45" s="10"/>
      <c r="L45" s="10"/>
      <c r="M45" s="10"/>
      <c r="N45" s="10"/>
    </row>
    <row r="46" spans="1:23" s="103" customFormat="1">
      <c r="B46" s="10"/>
      <c r="D46" s="10"/>
      <c r="E46" s="10"/>
      <c r="G46" s="10"/>
      <c r="H46" s="116"/>
      <c r="I46" s="10"/>
      <c r="J46" s="10"/>
      <c r="K46" s="10"/>
      <c r="L46" s="10"/>
      <c r="M46" s="10"/>
      <c r="N46" s="10"/>
    </row>
    <row r="47" spans="1:23" s="103" customFormat="1">
      <c r="B47" s="10"/>
      <c r="D47" s="10"/>
      <c r="E47" s="10"/>
      <c r="G47" s="10"/>
      <c r="H47" s="116"/>
      <c r="I47" s="10"/>
      <c r="J47" s="10"/>
      <c r="K47" s="10"/>
      <c r="L47" s="10"/>
      <c r="M47" s="10"/>
      <c r="N47" s="10"/>
    </row>
    <row r="48" spans="1:23">
      <c r="B48" s="226" t="s">
        <v>166</v>
      </c>
      <c r="C48" s="227"/>
      <c r="D48" s="227"/>
      <c r="E48" s="227"/>
      <c r="F48" s="227"/>
      <c r="G48" s="227"/>
      <c r="H48" s="227"/>
      <c r="I48" s="227"/>
      <c r="J48" s="227"/>
      <c r="K48" s="227"/>
    </row>
  </sheetData>
  <mergeCells count="16">
    <mergeCell ref="E8:K8"/>
    <mergeCell ref="B48:K48"/>
    <mergeCell ref="I1:K1"/>
    <mergeCell ref="B2:K2"/>
    <mergeCell ref="B3:K3"/>
    <mergeCell ref="B4:K4"/>
    <mergeCell ref="E6:K6"/>
    <mergeCell ref="E7:G7"/>
    <mergeCell ref="I7:K7"/>
    <mergeCell ref="Q8:W8"/>
    <mergeCell ref="N2:W2"/>
    <mergeCell ref="N3:W3"/>
    <mergeCell ref="N4:W4"/>
    <mergeCell ref="Q6:W6"/>
    <mergeCell ref="Q7:S7"/>
    <mergeCell ref="U7:W7"/>
  </mergeCells>
  <pageMargins left="0.7" right="0.7" top="0.75" bottom="0.75" header="0.3" footer="0.3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2D5F6-F550-40D9-8448-1F6AF2942FE9}">
  <sheetPr>
    <tabColor rgb="FFCCFF66"/>
  </sheetPr>
  <dimension ref="A1:W49"/>
  <sheetViews>
    <sheetView view="pageBreakPreview" zoomScale="60" zoomScaleNormal="100" workbookViewId="0">
      <selection activeCell="I22" sqref="I22"/>
    </sheetView>
  </sheetViews>
  <sheetFormatPr defaultRowHeight="21"/>
  <cols>
    <col min="1" max="1" width="46" style="4" customWidth="1"/>
    <col min="2" max="2" width="7.7109375" style="2" hidden="1" customWidth="1"/>
    <col min="3" max="3" width="8.140625" style="2" customWidth="1"/>
    <col min="4" max="4" width="3.140625" style="2" customWidth="1"/>
    <col min="5" max="5" width="14.85546875" style="2" customWidth="1"/>
    <col min="6" max="6" width="1" style="2" customWidth="1"/>
    <col min="7" max="7" width="15.140625" style="2" customWidth="1"/>
    <col min="8" max="8" width="1" style="2" customWidth="1"/>
    <col min="9" max="9" width="15.42578125" style="25" customWidth="1"/>
    <col min="10" max="10" width="1" style="2" customWidth="1"/>
    <col min="11" max="11" width="15.28515625" style="2" customWidth="1"/>
    <col min="13" max="13" width="39.85546875" customWidth="1"/>
    <col min="14" max="14" width="29.42578125" hidden="1" customWidth="1"/>
    <col min="15" max="15" width="4.7109375" customWidth="1"/>
    <col min="18" max="18" width="4.42578125" customWidth="1"/>
    <col min="19" max="19" width="12.28515625" customWidth="1"/>
    <col min="20" max="20" width="2.5703125" customWidth="1"/>
    <col min="21" max="21" width="11.85546875" customWidth="1"/>
    <col min="22" max="22" width="3.7109375" customWidth="1"/>
    <col min="23" max="23" width="12.28515625" customWidth="1"/>
  </cols>
  <sheetData>
    <row r="1" spans="1:23">
      <c r="I1" s="228" t="s">
        <v>202</v>
      </c>
      <c r="J1" s="228"/>
      <c r="K1" s="228"/>
    </row>
    <row r="2" spans="1:23">
      <c r="A2" s="217" t="s">
        <v>49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M2" s="217" t="s">
        <v>49</v>
      </c>
      <c r="N2" s="217"/>
      <c r="O2" s="217"/>
      <c r="P2" s="217"/>
      <c r="Q2" s="217"/>
      <c r="R2" s="217"/>
      <c r="S2" s="217"/>
      <c r="T2" s="217"/>
      <c r="U2" s="217"/>
      <c r="V2" s="217"/>
      <c r="W2" s="217"/>
    </row>
    <row r="3" spans="1:23">
      <c r="A3" s="229" t="s">
        <v>81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M3" s="229" t="s">
        <v>81</v>
      </c>
      <c r="N3" s="229"/>
      <c r="O3" s="229"/>
      <c r="P3" s="229"/>
      <c r="Q3" s="229"/>
      <c r="R3" s="229"/>
      <c r="S3" s="229"/>
      <c r="T3" s="229"/>
      <c r="U3" s="229"/>
      <c r="V3" s="229"/>
      <c r="W3" s="229"/>
    </row>
    <row r="4" spans="1:23">
      <c r="A4" s="225" t="s">
        <v>223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M4" s="225" t="s">
        <v>223</v>
      </c>
      <c r="N4" s="225"/>
      <c r="O4" s="225"/>
      <c r="P4" s="225"/>
      <c r="Q4" s="225"/>
      <c r="R4" s="225"/>
      <c r="S4" s="225"/>
      <c r="T4" s="225"/>
      <c r="U4" s="225"/>
      <c r="V4" s="225"/>
      <c r="W4" s="225"/>
    </row>
    <row r="5" spans="1:2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3">
      <c r="A6" s="28"/>
      <c r="B6" s="28"/>
      <c r="C6" s="28"/>
      <c r="D6" s="28"/>
      <c r="E6" s="218" t="s">
        <v>46</v>
      </c>
      <c r="F6" s="218"/>
      <c r="G6" s="218"/>
      <c r="H6" s="218"/>
      <c r="I6" s="218"/>
      <c r="J6" s="218"/>
      <c r="K6" s="218"/>
      <c r="M6" s="28"/>
      <c r="N6" s="28"/>
      <c r="O6" s="28"/>
      <c r="P6" s="28"/>
      <c r="Q6" s="218" t="s">
        <v>46</v>
      </c>
      <c r="R6" s="218"/>
      <c r="S6" s="218"/>
      <c r="T6" s="218"/>
      <c r="U6" s="218"/>
      <c r="V6" s="218"/>
      <c r="W6" s="218"/>
    </row>
    <row r="7" spans="1:23">
      <c r="A7" s="28"/>
      <c r="B7" s="28"/>
      <c r="C7" s="28"/>
      <c r="D7" s="28"/>
      <c r="E7" s="219" t="s">
        <v>47</v>
      </c>
      <c r="F7" s="219"/>
      <c r="G7" s="219"/>
      <c r="I7" s="218" t="s">
        <v>48</v>
      </c>
      <c r="J7" s="218"/>
      <c r="K7" s="218"/>
      <c r="M7" s="28"/>
      <c r="N7" s="28"/>
      <c r="O7" s="28"/>
      <c r="P7" s="28"/>
      <c r="Q7" s="219" t="s">
        <v>47</v>
      </c>
      <c r="R7" s="219"/>
      <c r="S7" s="219"/>
      <c r="T7" s="2"/>
      <c r="U7" s="218" t="s">
        <v>48</v>
      </c>
      <c r="V7" s="218"/>
      <c r="W7" s="218"/>
    </row>
    <row r="8" spans="1:23">
      <c r="A8" s="28"/>
      <c r="B8" s="28"/>
      <c r="C8" s="28"/>
      <c r="D8" s="28"/>
      <c r="E8" s="218" t="s">
        <v>212</v>
      </c>
      <c r="F8" s="218"/>
      <c r="G8" s="218"/>
      <c r="H8" s="218"/>
      <c r="I8" s="218"/>
      <c r="J8" s="218"/>
      <c r="K8" s="218"/>
      <c r="L8" s="3"/>
      <c r="M8" s="28"/>
      <c r="N8" s="28"/>
      <c r="O8" s="28"/>
      <c r="P8" s="28"/>
      <c r="Q8" s="218" t="s">
        <v>212</v>
      </c>
      <c r="R8" s="218"/>
      <c r="S8" s="218"/>
      <c r="T8" s="218"/>
      <c r="U8" s="218"/>
      <c r="V8" s="218"/>
      <c r="W8" s="218"/>
    </row>
    <row r="9" spans="1:23">
      <c r="A9" s="28"/>
      <c r="B9" s="113" t="s">
        <v>45</v>
      </c>
      <c r="C9" s="28"/>
      <c r="D9" s="28"/>
      <c r="E9" s="119" t="s">
        <v>219</v>
      </c>
      <c r="F9" s="6"/>
      <c r="G9" s="119" t="s">
        <v>226</v>
      </c>
      <c r="H9" s="3"/>
      <c r="I9" s="119" t="s">
        <v>219</v>
      </c>
      <c r="J9" s="6"/>
      <c r="K9" s="119" t="s">
        <v>226</v>
      </c>
      <c r="M9" s="28"/>
      <c r="N9" s="113"/>
      <c r="O9" s="28"/>
      <c r="P9" s="28"/>
      <c r="Q9" s="119" t="s">
        <v>219</v>
      </c>
      <c r="R9" s="6"/>
      <c r="S9" s="119" t="s">
        <v>226</v>
      </c>
      <c r="T9" s="3"/>
      <c r="U9" s="119" t="s">
        <v>219</v>
      </c>
      <c r="V9" s="6"/>
      <c r="W9" s="119" t="s">
        <v>226</v>
      </c>
    </row>
    <row r="10" spans="1:23">
      <c r="A10" s="28"/>
      <c r="B10" s="28"/>
      <c r="C10" s="28"/>
      <c r="D10" s="28"/>
      <c r="E10" s="6"/>
      <c r="F10" s="6"/>
      <c r="G10" s="6"/>
      <c r="H10" s="3"/>
      <c r="I10" s="102"/>
      <c r="J10" s="3"/>
      <c r="K10" s="6"/>
      <c r="M10" s="28"/>
      <c r="N10" s="28"/>
      <c r="O10" s="28"/>
      <c r="P10" s="28"/>
      <c r="Q10" s="6"/>
      <c r="R10" s="6"/>
      <c r="S10" s="6"/>
      <c r="T10" s="3"/>
      <c r="U10" s="102"/>
      <c r="V10" s="3"/>
      <c r="W10" s="6"/>
    </row>
    <row r="11" spans="1:23" ht="21.75" thickBot="1">
      <c r="A11" s="9" t="s">
        <v>174</v>
      </c>
      <c r="B11" s="10"/>
      <c r="C11" s="10"/>
      <c r="D11" s="10"/>
      <c r="E11" s="117">
        <f>'PL 3 M'!E32</f>
        <v>102317</v>
      </c>
      <c r="F11" s="12"/>
      <c r="G11" s="117">
        <f>'PL 3 M'!G32</f>
        <v>25582</v>
      </c>
      <c r="H11" s="10"/>
      <c r="I11" s="117">
        <f>'PL 3 M'!I32</f>
        <v>71911</v>
      </c>
      <c r="J11" s="12"/>
      <c r="K11" s="117">
        <f>'PL 3 M'!K32</f>
        <v>6739</v>
      </c>
      <c r="M11" s="9" t="s">
        <v>174</v>
      </c>
      <c r="N11" s="10"/>
      <c r="O11" s="10"/>
      <c r="P11" s="10"/>
      <c r="Q11" s="117">
        <v>102317</v>
      </c>
      <c r="R11" s="12"/>
      <c r="S11" s="117">
        <v>25582</v>
      </c>
      <c r="T11" s="10"/>
      <c r="U11" s="117">
        <v>71911</v>
      </c>
      <c r="V11" s="12"/>
      <c r="W11" s="117">
        <v>6739</v>
      </c>
    </row>
    <row r="12" spans="1:23" ht="21.75" thickTop="1">
      <c r="A12" s="85"/>
      <c r="B12" s="10"/>
      <c r="C12" s="10"/>
      <c r="D12" s="10"/>
      <c r="E12" s="12"/>
      <c r="F12" s="69"/>
      <c r="G12" s="69"/>
      <c r="H12" s="10"/>
      <c r="I12" s="12"/>
      <c r="J12" s="86"/>
      <c r="K12" s="86"/>
      <c r="M12" s="85"/>
      <c r="N12" s="10"/>
      <c r="O12" s="10"/>
      <c r="P12" s="10"/>
      <c r="Q12" s="12"/>
      <c r="R12" s="69"/>
      <c r="S12" s="69"/>
      <c r="T12" s="10"/>
      <c r="U12" s="12"/>
      <c r="V12" s="86"/>
      <c r="W12" s="86"/>
    </row>
    <row r="13" spans="1:23" hidden="1">
      <c r="A13" s="9" t="s">
        <v>98</v>
      </c>
      <c r="B13" s="10"/>
      <c r="C13" s="10"/>
      <c r="D13" s="10"/>
      <c r="H13" s="10"/>
      <c r="I13" s="2"/>
      <c r="M13" s="9" t="s">
        <v>98</v>
      </c>
      <c r="N13" s="10"/>
      <c r="O13" s="10"/>
      <c r="P13" s="10"/>
      <c r="Q13" s="2"/>
      <c r="R13" s="2"/>
      <c r="S13" s="2"/>
      <c r="T13" s="10"/>
      <c r="U13" s="2"/>
      <c r="V13" s="2"/>
      <c r="W13" s="2"/>
    </row>
    <row r="14" spans="1:23" hidden="1">
      <c r="A14" s="85" t="s">
        <v>142</v>
      </c>
      <c r="B14" s="10"/>
      <c r="C14" s="10"/>
      <c r="D14" s="10"/>
      <c r="E14" s="12">
        <v>0</v>
      </c>
      <c r="F14" s="69"/>
      <c r="G14" s="12">
        <v>0</v>
      </c>
      <c r="H14" s="10"/>
      <c r="I14" s="12">
        <v>0</v>
      </c>
      <c r="J14" s="86"/>
      <c r="K14" s="86">
        <v>0</v>
      </c>
      <c r="M14" s="85" t="s">
        <v>142</v>
      </c>
      <c r="N14" s="10"/>
      <c r="O14" s="10"/>
      <c r="P14" s="10"/>
      <c r="Q14" s="12">
        <v>0</v>
      </c>
      <c r="R14" s="69"/>
      <c r="S14" s="12">
        <v>0</v>
      </c>
      <c r="T14" s="10"/>
      <c r="U14" s="12">
        <v>0</v>
      </c>
      <c r="V14" s="86"/>
      <c r="W14" s="86">
        <v>0</v>
      </c>
    </row>
    <row r="15" spans="1:23" hidden="1">
      <c r="A15" s="85" t="s">
        <v>143</v>
      </c>
      <c r="B15" s="10"/>
      <c r="C15" s="10"/>
      <c r="D15" s="10"/>
      <c r="E15" s="22">
        <v>0</v>
      </c>
      <c r="F15" s="12"/>
      <c r="G15" s="22">
        <v>0</v>
      </c>
      <c r="H15" s="10"/>
      <c r="I15" s="22">
        <v>0</v>
      </c>
      <c r="J15" s="12"/>
      <c r="K15" s="22">
        <v>0</v>
      </c>
      <c r="M15" s="85" t="s">
        <v>143</v>
      </c>
      <c r="N15" s="10"/>
      <c r="O15" s="10"/>
      <c r="P15" s="10"/>
      <c r="Q15" s="22">
        <v>0</v>
      </c>
      <c r="R15" s="12"/>
      <c r="S15" s="22">
        <v>0</v>
      </c>
      <c r="T15" s="10"/>
      <c r="U15" s="22">
        <v>0</v>
      </c>
      <c r="V15" s="12"/>
      <c r="W15" s="22">
        <v>0</v>
      </c>
    </row>
    <row r="16" spans="1:23" hidden="1">
      <c r="A16" s="71" t="s">
        <v>99</v>
      </c>
      <c r="B16" s="10"/>
      <c r="C16" s="10"/>
      <c r="D16" s="10"/>
      <c r="E16" s="16">
        <f>SUM(E14:E15)</f>
        <v>0</v>
      </c>
      <c r="F16" s="12"/>
      <c r="G16" s="16">
        <f>SUM(G14:G15)</f>
        <v>0</v>
      </c>
      <c r="H16" s="87"/>
      <c r="I16" s="16">
        <f>SUM(I14:I15)</f>
        <v>0</v>
      </c>
      <c r="J16" s="87"/>
      <c r="K16" s="16">
        <f>SUM(K14:K15)</f>
        <v>0</v>
      </c>
      <c r="M16" s="71" t="s">
        <v>99</v>
      </c>
      <c r="N16" s="10"/>
      <c r="O16" s="10"/>
      <c r="P16" s="10"/>
      <c r="Q16" s="16">
        <v>0</v>
      </c>
      <c r="R16" s="12"/>
      <c r="S16" s="16">
        <v>0</v>
      </c>
      <c r="T16" s="87"/>
      <c r="U16" s="16">
        <v>0</v>
      </c>
      <c r="V16" s="87"/>
      <c r="W16" s="16">
        <v>0</v>
      </c>
    </row>
    <row r="17" spans="1:23" ht="21.75" thickBot="1">
      <c r="A17" s="9" t="s">
        <v>78</v>
      </c>
      <c r="B17" s="10"/>
      <c r="C17" s="10"/>
      <c r="D17" s="10"/>
      <c r="E17" s="82">
        <f>+E16+E11</f>
        <v>102317</v>
      </c>
      <c r="F17" s="88"/>
      <c r="G17" s="82">
        <f>+G16+G11</f>
        <v>25582</v>
      </c>
      <c r="H17" s="10"/>
      <c r="I17" s="82">
        <f>+I16+I11</f>
        <v>71911</v>
      </c>
      <c r="J17" s="84"/>
      <c r="K17" s="82">
        <f>+K16+K11</f>
        <v>6739</v>
      </c>
      <c r="M17" s="9" t="s">
        <v>78</v>
      </c>
      <c r="N17" s="10"/>
      <c r="O17" s="10"/>
      <c r="P17" s="10"/>
      <c r="Q17" s="82">
        <v>102317</v>
      </c>
      <c r="R17" s="88"/>
      <c r="S17" s="82">
        <v>25582</v>
      </c>
      <c r="T17" s="10"/>
      <c r="U17" s="82">
        <v>71911</v>
      </c>
      <c r="V17" s="84"/>
      <c r="W17" s="82">
        <v>6739</v>
      </c>
    </row>
    <row r="18" spans="1:23" ht="21.75" thickTop="1">
      <c r="A18" s="9"/>
      <c r="B18" s="10"/>
      <c r="C18" s="10"/>
      <c r="D18" s="10"/>
      <c r="E18" s="12"/>
      <c r="F18" s="88"/>
      <c r="G18" s="12"/>
      <c r="H18" s="10"/>
      <c r="I18" s="12"/>
      <c r="J18" s="84"/>
      <c r="K18" s="12"/>
      <c r="M18" s="9"/>
      <c r="N18" s="10"/>
      <c r="O18" s="10"/>
      <c r="P18" s="10"/>
      <c r="Q18" s="12"/>
      <c r="R18" s="88"/>
      <c r="S18" s="12"/>
      <c r="T18" s="10"/>
      <c r="U18" s="12"/>
      <c r="V18" s="84"/>
      <c r="W18" s="12"/>
    </row>
    <row r="19" spans="1:23">
      <c r="A19" s="9" t="s">
        <v>100</v>
      </c>
      <c r="B19" s="10"/>
      <c r="C19" s="10"/>
      <c r="D19" s="10"/>
      <c r="E19" s="50"/>
      <c r="F19" s="50"/>
      <c r="G19" s="50"/>
      <c r="H19" s="87"/>
      <c r="I19" s="89"/>
      <c r="J19" s="10"/>
      <c r="M19" s="9" t="s">
        <v>100</v>
      </c>
      <c r="N19" s="10"/>
      <c r="O19" s="10"/>
      <c r="P19" s="10"/>
      <c r="Q19" s="50"/>
      <c r="R19" s="50"/>
      <c r="S19" s="50"/>
      <c r="T19" s="87"/>
      <c r="U19" s="89"/>
      <c r="V19" s="10"/>
      <c r="W19" s="2"/>
    </row>
    <row r="20" spans="1:23">
      <c r="A20" s="4" t="s">
        <v>96</v>
      </c>
      <c r="B20" s="10"/>
      <c r="C20" s="10"/>
      <c r="D20" s="10"/>
      <c r="E20" s="189">
        <f>E22-E21</f>
        <v>104037</v>
      </c>
      <c r="F20" s="12"/>
      <c r="G20" s="12">
        <f>G22-G21</f>
        <v>25693</v>
      </c>
      <c r="H20" s="80"/>
      <c r="I20" s="12">
        <f>I22-I21</f>
        <v>71911</v>
      </c>
      <c r="J20" s="81"/>
      <c r="K20" s="12">
        <f>K22-K21</f>
        <v>6739</v>
      </c>
      <c r="M20" s="4" t="s">
        <v>96</v>
      </c>
      <c r="N20" s="10"/>
      <c r="O20" s="10"/>
      <c r="P20" s="10"/>
      <c r="Q20" s="12">
        <v>100597</v>
      </c>
      <c r="R20" s="12"/>
      <c r="S20" s="12">
        <v>25693</v>
      </c>
      <c r="T20" s="80"/>
      <c r="U20" s="12">
        <v>71911</v>
      </c>
      <c r="V20" s="81"/>
      <c r="W20" s="12">
        <v>6739</v>
      </c>
    </row>
    <row r="21" spans="1:23">
      <c r="A21" s="4" t="s">
        <v>43</v>
      </c>
      <c r="B21" s="10"/>
      <c r="C21" s="10"/>
      <c r="D21" s="10"/>
      <c r="E21" s="12">
        <v>-1720</v>
      </c>
      <c r="F21" s="12"/>
      <c r="G21" s="12">
        <v>-111</v>
      </c>
      <c r="H21" s="90"/>
      <c r="I21" s="12">
        <f>'PL 6 M'!I40</f>
        <v>0</v>
      </c>
      <c r="J21" s="12"/>
      <c r="K21" s="22">
        <f>'PL 6 M'!K40</f>
        <v>0</v>
      </c>
      <c r="M21" s="4" t="s">
        <v>43</v>
      </c>
      <c r="N21" s="10"/>
      <c r="O21" s="10"/>
      <c r="P21" s="10"/>
      <c r="Q21" s="12">
        <v>-1720</v>
      </c>
      <c r="R21" s="12"/>
      <c r="S21" s="12">
        <v>-111</v>
      </c>
      <c r="T21" s="90"/>
      <c r="U21" s="12">
        <v>0</v>
      </c>
      <c r="V21" s="12"/>
      <c r="W21" s="22">
        <v>0</v>
      </c>
    </row>
    <row r="22" spans="1:23" ht="21.75" thickBot="1">
      <c r="B22" s="10"/>
      <c r="C22" s="10"/>
      <c r="D22" s="10"/>
      <c r="E22" s="193">
        <f>E17</f>
        <v>102317</v>
      </c>
      <c r="F22" s="12"/>
      <c r="G22" s="82">
        <f>G17</f>
        <v>25582</v>
      </c>
      <c r="H22" s="10"/>
      <c r="I22" s="82">
        <f>I17</f>
        <v>71911</v>
      </c>
      <c r="J22" s="10"/>
      <c r="K22" s="82">
        <f>K17</f>
        <v>6739</v>
      </c>
      <c r="M22" s="4"/>
      <c r="N22" s="10"/>
      <c r="O22" s="10"/>
      <c r="P22" s="10"/>
      <c r="Q22" s="82">
        <v>98877</v>
      </c>
      <c r="R22" s="12"/>
      <c r="S22" s="82">
        <v>25582</v>
      </c>
      <c r="T22" s="10"/>
      <c r="U22" s="82">
        <v>71911</v>
      </c>
      <c r="V22" s="10"/>
      <c r="W22" s="82">
        <v>6739</v>
      </c>
    </row>
    <row r="23" spans="1:23" ht="21.75" thickTop="1">
      <c r="A23" s="9"/>
      <c r="B23" s="10"/>
      <c r="C23" s="10"/>
      <c r="D23" s="10"/>
      <c r="E23" s="91"/>
      <c r="F23" s="91"/>
      <c r="G23" s="91"/>
      <c r="H23" s="10"/>
      <c r="I23" s="92"/>
      <c r="J23" s="91"/>
      <c r="K23" s="91"/>
      <c r="M23" s="9"/>
      <c r="N23" s="10"/>
      <c r="O23" s="10"/>
      <c r="P23" s="10"/>
      <c r="Q23" s="91"/>
      <c r="R23" s="91"/>
      <c r="S23" s="91"/>
      <c r="T23" s="10"/>
      <c r="U23" s="92"/>
      <c r="V23" s="91"/>
      <c r="W23" s="91"/>
    </row>
    <row r="24" spans="1:23">
      <c r="A24" s="93" t="s">
        <v>101</v>
      </c>
      <c r="E24" s="10"/>
      <c r="F24" s="10"/>
      <c r="G24" s="91"/>
      <c r="H24" s="91"/>
      <c r="I24" s="91"/>
      <c r="J24" s="10"/>
      <c r="K24" s="92"/>
      <c r="M24" s="93" t="s">
        <v>101</v>
      </c>
      <c r="N24" s="2"/>
      <c r="O24" s="2"/>
      <c r="P24" s="2"/>
      <c r="Q24" s="10"/>
      <c r="R24" s="10"/>
      <c r="S24" s="91"/>
      <c r="T24" s="91"/>
      <c r="U24" s="91"/>
      <c r="V24" s="10"/>
      <c r="W24" s="92"/>
    </row>
    <row r="25" spans="1:23" ht="21.75" thickBot="1">
      <c r="A25" s="94" t="s">
        <v>102</v>
      </c>
      <c r="B25" s="10"/>
      <c r="C25" s="10"/>
      <c r="D25" s="10"/>
      <c r="E25" s="95">
        <f>E17/E26</f>
        <v>5.2647557183602416E-2</v>
      </c>
      <c r="F25" s="96"/>
      <c r="G25" s="97">
        <f>G17/G26</f>
        <v>1.3243771435967127E-2</v>
      </c>
      <c r="H25" s="98">
        <f>I17/I26</f>
        <v>3.7002047407860214E-2</v>
      </c>
      <c r="I25" s="95">
        <f>I17/I26</f>
        <v>3.7002047407860214E-2</v>
      </c>
      <c r="J25" s="96"/>
      <c r="K25" s="95">
        <f>K17/K26</f>
        <v>3.4887724066524298E-3</v>
      </c>
      <c r="M25" s="94" t="s">
        <v>102</v>
      </c>
      <c r="N25" s="10"/>
      <c r="O25" s="10"/>
      <c r="P25" s="10"/>
      <c r="Q25" s="95">
        <v>0</v>
      </c>
      <c r="R25" s="96"/>
      <c r="S25" s="97">
        <v>0</v>
      </c>
      <c r="T25" s="98"/>
      <c r="U25" s="95">
        <v>0</v>
      </c>
      <c r="V25" s="96"/>
      <c r="W25" s="95">
        <v>0</v>
      </c>
    </row>
    <row r="26" spans="1:23" ht="22.5" thickTop="1" thickBot="1">
      <c r="A26" s="59" t="s">
        <v>103</v>
      </c>
      <c r="B26" s="10"/>
      <c r="E26" s="126">
        <v>1943433</v>
      </c>
      <c r="F26" s="100"/>
      <c r="G26" s="99">
        <v>1931625</v>
      </c>
      <c r="I26" s="126">
        <v>1943433</v>
      </c>
      <c r="K26" s="19">
        <v>1931625</v>
      </c>
      <c r="M26" s="59" t="s">
        <v>103</v>
      </c>
      <c r="N26" s="10"/>
      <c r="O26" s="2"/>
      <c r="P26" s="2"/>
      <c r="Q26" s="126">
        <v>1943433</v>
      </c>
      <c r="R26" s="100"/>
      <c r="S26" s="99">
        <v>1931625</v>
      </c>
      <c r="T26" s="2"/>
      <c r="U26" s="126">
        <v>1943433</v>
      </c>
      <c r="V26" s="2"/>
      <c r="W26" s="19">
        <v>1931625</v>
      </c>
    </row>
    <row r="27" spans="1:23" ht="21.75" thickTop="1"/>
    <row r="28" spans="1:23">
      <c r="A28" s="120" t="s">
        <v>188</v>
      </c>
    </row>
    <row r="29" spans="1:23">
      <c r="A29" s="2"/>
    </row>
    <row r="30" spans="1:23">
      <c r="A30" s="2"/>
    </row>
    <row r="31" spans="1:23">
      <c r="A31" s="20"/>
    </row>
    <row r="32" spans="1:23">
      <c r="A32" s="20"/>
    </row>
    <row r="33" spans="1:14">
      <c r="A33" s="20"/>
    </row>
    <row r="34" spans="1:14">
      <c r="A34" s="20"/>
    </row>
    <row r="35" spans="1:14">
      <c r="A35" s="20"/>
    </row>
    <row r="36" spans="1:14">
      <c r="A36" s="20"/>
    </row>
    <row r="37" spans="1:14">
      <c r="A37" s="20"/>
    </row>
    <row r="38" spans="1:14">
      <c r="A38" s="20"/>
    </row>
    <row r="39" spans="1:14">
      <c r="A39" s="20"/>
    </row>
    <row r="40" spans="1:14">
      <c r="A40" s="20"/>
    </row>
    <row r="41" spans="1:14">
      <c r="A41" s="20"/>
    </row>
    <row r="42" spans="1:14">
      <c r="A42" s="20"/>
    </row>
    <row r="43" spans="1:14">
      <c r="A43" s="20"/>
    </row>
    <row r="44" spans="1:14">
      <c r="A44" s="20"/>
    </row>
    <row r="45" spans="1:14">
      <c r="A45" s="10" t="s">
        <v>1</v>
      </c>
      <c r="G45" s="10"/>
      <c r="H45" s="10" t="s">
        <v>2</v>
      </c>
      <c r="I45" s="10"/>
    </row>
    <row r="46" spans="1:14">
      <c r="A46" s="10" t="s">
        <v>148</v>
      </c>
      <c r="G46" s="10"/>
      <c r="H46" s="116" t="s">
        <v>149</v>
      </c>
      <c r="I46" s="10"/>
    </row>
    <row r="47" spans="1:14" ht="21.75" customHeight="1">
      <c r="A47" s="20"/>
    </row>
    <row r="48" spans="1:14" s="103" customFormat="1">
      <c r="C48" s="10"/>
      <c r="D48" s="10"/>
      <c r="E48" s="10"/>
      <c r="J48" s="10"/>
      <c r="K48" s="10"/>
      <c r="L48" s="10"/>
      <c r="M48" s="10"/>
      <c r="N48" s="10"/>
    </row>
    <row r="49" spans="1:11">
      <c r="A49" s="226" t="s">
        <v>167</v>
      </c>
      <c r="B49" s="227"/>
      <c r="C49" s="227"/>
      <c r="D49" s="227"/>
      <c r="E49" s="227"/>
      <c r="F49" s="227"/>
      <c r="G49" s="227"/>
      <c r="H49" s="227"/>
      <c r="I49" s="227"/>
      <c r="J49" s="227"/>
      <c r="K49" s="227"/>
    </row>
  </sheetData>
  <mergeCells count="16">
    <mergeCell ref="E8:K8"/>
    <mergeCell ref="A49:K49"/>
    <mergeCell ref="I1:K1"/>
    <mergeCell ref="A2:K2"/>
    <mergeCell ref="A3:K3"/>
    <mergeCell ref="A4:K4"/>
    <mergeCell ref="E6:K6"/>
    <mergeCell ref="E7:G7"/>
    <mergeCell ref="I7:K7"/>
    <mergeCell ref="Q8:W8"/>
    <mergeCell ref="M2:W2"/>
    <mergeCell ref="M3:W3"/>
    <mergeCell ref="M4:W4"/>
    <mergeCell ref="Q6:W6"/>
    <mergeCell ref="Q7:S7"/>
    <mergeCell ref="U7:W7"/>
  </mergeCells>
  <pageMargins left="0.7" right="0.7" top="0.75" bottom="0.75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BC9B9-F65E-4A97-BD55-465ED000C56D}">
  <sheetPr>
    <tabColor rgb="FFCCFF66"/>
    <pageSetUpPr fitToPage="1"/>
  </sheetPr>
  <dimension ref="A1:W52"/>
  <sheetViews>
    <sheetView view="pageBreakPreview" topLeftCell="A20" zoomScale="80" zoomScaleNormal="100" zoomScaleSheetLayoutView="80" workbookViewId="0">
      <selection activeCell="I24" sqref="I24:I30"/>
    </sheetView>
  </sheetViews>
  <sheetFormatPr defaultRowHeight="21"/>
  <cols>
    <col min="1" max="1" width="3.42578125" customWidth="1"/>
    <col min="2" max="2" width="40.7109375" style="4" customWidth="1"/>
    <col min="3" max="3" width="7.42578125" style="2" customWidth="1"/>
    <col min="4" max="4" width="1" style="2" customWidth="1"/>
    <col min="5" max="5" width="15.7109375" style="2" customWidth="1"/>
    <col min="6" max="6" width="1" style="2" customWidth="1"/>
    <col min="7" max="7" width="15.7109375" style="2" customWidth="1"/>
    <col min="8" max="8" width="1" style="2" customWidth="1"/>
    <col min="9" max="9" width="14.7109375" style="25" customWidth="1"/>
    <col min="10" max="10" width="1" style="2" customWidth="1"/>
    <col min="11" max="11" width="14.7109375" style="2" customWidth="1"/>
    <col min="15" max="15" width="32.28515625" customWidth="1"/>
    <col min="18" max="18" width="3.140625" customWidth="1"/>
    <col min="20" max="20" width="4" customWidth="1"/>
    <col min="22" max="22" width="4.7109375" customWidth="1"/>
  </cols>
  <sheetData>
    <row r="1" spans="1:23">
      <c r="I1" s="228" t="s">
        <v>203</v>
      </c>
      <c r="J1" s="228"/>
      <c r="K1" s="228"/>
    </row>
    <row r="2" spans="1:23">
      <c r="B2" s="217" t="s">
        <v>49</v>
      </c>
      <c r="C2" s="217"/>
      <c r="D2" s="217"/>
      <c r="E2" s="217"/>
      <c r="F2" s="217"/>
      <c r="G2" s="217"/>
      <c r="H2" s="217"/>
      <c r="I2" s="217"/>
      <c r="J2" s="217"/>
      <c r="K2" s="217"/>
      <c r="N2" s="217" t="s">
        <v>49</v>
      </c>
      <c r="O2" s="217"/>
      <c r="P2" s="217"/>
      <c r="Q2" s="217"/>
      <c r="R2" s="217"/>
      <c r="S2" s="217"/>
      <c r="T2" s="217"/>
      <c r="U2" s="217"/>
      <c r="V2" s="217"/>
      <c r="W2" s="217"/>
    </row>
    <row r="3" spans="1:23">
      <c r="B3" s="229" t="s">
        <v>104</v>
      </c>
      <c r="C3" s="229"/>
      <c r="D3" s="229"/>
      <c r="E3" s="229"/>
      <c r="F3" s="229"/>
      <c r="G3" s="229"/>
      <c r="H3" s="229"/>
      <c r="I3" s="229"/>
      <c r="J3" s="229"/>
      <c r="K3" s="229"/>
      <c r="N3" s="229" t="s">
        <v>104</v>
      </c>
      <c r="O3" s="229"/>
      <c r="P3" s="229"/>
      <c r="Q3" s="229"/>
      <c r="R3" s="229"/>
      <c r="S3" s="229"/>
      <c r="T3" s="229"/>
      <c r="U3" s="229"/>
      <c r="V3" s="229"/>
      <c r="W3" s="229"/>
    </row>
    <row r="4" spans="1:23">
      <c r="B4" s="225" t="s">
        <v>220</v>
      </c>
      <c r="C4" s="225"/>
      <c r="D4" s="225"/>
      <c r="E4" s="225"/>
      <c r="F4" s="225"/>
      <c r="G4" s="225"/>
      <c r="H4" s="225"/>
      <c r="I4" s="225"/>
      <c r="J4" s="225"/>
      <c r="K4" s="225"/>
      <c r="N4" s="225" t="s">
        <v>220</v>
      </c>
      <c r="O4" s="225"/>
      <c r="P4" s="225"/>
      <c r="Q4" s="225"/>
      <c r="R4" s="225"/>
      <c r="S4" s="225"/>
      <c r="T4" s="225"/>
      <c r="U4" s="225"/>
      <c r="V4" s="225"/>
      <c r="W4" s="225"/>
    </row>
    <row r="5" spans="1:23">
      <c r="B5" s="28"/>
      <c r="C5" s="28"/>
      <c r="D5" s="28"/>
      <c r="E5" s="28"/>
      <c r="F5" s="28"/>
      <c r="G5" s="28"/>
      <c r="H5" s="28"/>
      <c r="I5" s="28"/>
      <c r="J5" s="28"/>
      <c r="K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3">
      <c r="E6" s="218" t="s">
        <v>46</v>
      </c>
      <c r="F6" s="218"/>
      <c r="G6" s="218"/>
      <c r="H6" s="218"/>
      <c r="I6" s="218"/>
      <c r="J6" s="218"/>
      <c r="K6" s="218"/>
      <c r="N6" s="4"/>
      <c r="O6" s="2"/>
      <c r="P6" s="2"/>
      <c r="Q6" s="218" t="s">
        <v>46</v>
      </c>
      <c r="R6" s="218"/>
      <c r="S6" s="218"/>
      <c r="T6" s="218"/>
      <c r="U6" s="218"/>
      <c r="V6" s="218"/>
      <c r="W6" s="218"/>
    </row>
    <row r="7" spans="1:23">
      <c r="B7" s="1"/>
      <c r="E7" s="219" t="s">
        <v>47</v>
      </c>
      <c r="F7" s="219"/>
      <c r="G7" s="219"/>
      <c r="I7" s="218" t="s">
        <v>48</v>
      </c>
      <c r="J7" s="218"/>
      <c r="K7" s="218"/>
      <c r="N7" s="1"/>
      <c r="O7" s="2"/>
      <c r="P7" s="2"/>
      <c r="Q7" s="219" t="s">
        <v>47</v>
      </c>
      <c r="R7" s="219"/>
      <c r="S7" s="219"/>
      <c r="T7" s="2"/>
      <c r="U7" s="218" t="s">
        <v>48</v>
      </c>
      <c r="V7" s="218"/>
      <c r="W7" s="218"/>
    </row>
    <row r="8" spans="1:23">
      <c r="B8" s="1"/>
      <c r="E8" s="218" t="s">
        <v>227</v>
      </c>
      <c r="F8" s="218"/>
      <c r="G8" s="218"/>
      <c r="H8" s="218"/>
      <c r="I8" s="218"/>
      <c r="J8" s="218"/>
      <c r="K8" s="218"/>
      <c r="N8" s="1"/>
      <c r="O8" s="2"/>
      <c r="P8" s="2"/>
      <c r="Q8" s="218" t="s">
        <v>227</v>
      </c>
      <c r="R8" s="218"/>
      <c r="S8" s="218"/>
      <c r="T8" s="218"/>
      <c r="U8" s="218"/>
      <c r="V8" s="218"/>
      <c r="W8" s="218"/>
    </row>
    <row r="9" spans="1:23">
      <c r="C9" s="3"/>
      <c r="D9" s="3"/>
      <c r="E9" s="119" t="s">
        <v>224</v>
      </c>
      <c r="F9" s="6"/>
      <c r="G9" s="119" t="s">
        <v>225</v>
      </c>
      <c r="H9" s="3"/>
      <c r="I9" s="119" t="s">
        <v>224</v>
      </c>
      <c r="J9" s="6"/>
      <c r="K9" s="119" t="s">
        <v>225</v>
      </c>
      <c r="N9" s="4"/>
      <c r="O9" s="113" t="s">
        <v>45</v>
      </c>
      <c r="P9" s="3"/>
      <c r="Q9" s="119" t="s">
        <v>224</v>
      </c>
      <c r="R9" s="6"/>
      <c r="S9" s="119" t="s">
        <v>225</v>
      </c>
      <c r="T9" s="3"/>
      <c r="U9" s="119" t="s">
        <v>224</v>
      </c>
      <c r="V9" s="6"/>
      <c r="W9" s="119" t="s">
        <v>225</v>
      </c>
    </row>
    <row r="10" spans="1:23">
      <c r="A10" s="9" t="s">
        <v>82</v>
      </c>
      <c r="C10" s="10"/>
      <c r="D10" s="10"/>
      <c r="E10" s="67"/>
      <c r="F10" s="67"/>
      <c r="G10" s="67"/>
      <c r="H10" s="10"/>
      <c r="I10" s="68"/>
      <c r="J10" s="67"/>
      <c r="K10" s="67"/>
      <c r="M10" s="9" t="s">
        <v>82</v>
      </c>
      <c r="N10" s="4"/>
      <c r="O10" s="10"/>
      <c r="P10" s="10"/>
      <c r="Q10" s="67"/>
      <c r="R10" s="67"/>
      <c r="S10" s="67"/>
      <c r="T10" s="10"/>
      <c r="U10" s="68"/>
      <c r="V10" s="67"/>
      <c r="W10" s="67"/>
    </row>
    <row r="11" spans="1:23">
      <c r="B11" s="4" t="s">
        <v>83</v>
      </c>
      <c r="C11" s="10"/>
      <c r="D11" s="10"/>
      <c r="E11" s="107">
        <v>82722</v>
      </c>
      <c r="F11" s="107"/>
      <c r="G11" s="107">
        <v>126053</v>
      </c>
      <c r="H11" s="108"/>
      <c r="I11" s="107">
        <v>65108</v>
      </c>
      <c r="J11" s="107"/>
      <c r="K11" s="107">
        <v>105592</v>
      </c>
      <c r="N11" s="4" t="s">
        <v>83</v>
      </c>
      <c r="O11" s="10"/>
      <c r="P11" s="10"/>
      <c r="Q11" s="107">
        <v>82722</v>
      </c>
      <c r="R11" s="107"/>
      <c r="S11" s="107">
        <v>126053</v>
      </c>
      <c r="T11" s="108"/>
      <c r="U11" s="107">
        <v>65108</v>
      </c>
      <c r="V11" s="107"/>
      <c r="W11" s="107">
        <v>105592</v>
      </c>
    </row>
    <row r="12" spans="1:23">
      <c r="B12" s="4" t="s">
        <v>249</v>
      </c>
      <c r="C12" s="10"/>
      <c r="D12" s="10"/>
      <c r="E12" s="107">
        <v>90931</v>
      </c>
      <c r="F12" s="107"/>
      <c r="G12" s="107">
        <v>0</v>
      </c>
      <c r="H12" s="108"/>
      <c r="I12" s="107">
        <v>0</v>
      </c>
      <c r="J12" s="107"/>
      <c r="K12" s="107">
        <v>0</v>
      </c>
      <c r="N12" s="4" t="s">
        <v>249</v>
      </c>
      <c r="O12" s="10"/>
      <c r="P12" s="10"/>
      <c r="Q12" s="107">
        <v>90931</v>
      </c>
      <c r="R12" s="107"/>
      <c r="S12" s="107">
        <v>0</v>
      </c>
      <c r="T12" s="108"/>
      <c r="U12" s="107">
        <v>0</v>
      </c>
      <c r="V12" s="107"/>
      <c r="W12" s="107">
        <v>0</v>
      </c>
    </row>
    <row r="13" spans="1:23">
      <c r="B13" s="4" t="s">
        <v>250</v>
      </c>
      <c r="C13" s="10"/>
      <c r="D13" s="10"/>
      <c r="E13" s="107">
        <v>12345</v>
      </c>
      <c r="F13" s="107"/>
      <c r="G13" s="107">
        <v>12765</v>
      </c>
      <c r="H13" s="108"/>
      <c r="I13" s="107">
        <v>0</v>
      </c>
      <c r="J13" s="107"/>
      <c r="K13" s="107">
        <v>0</v>
      </c>
      <c r="N13" s="4" t="s">
        <v>250</v>
      </c>
      <c r="O13" s="10"/>
      <c r="P13" s="10"/>
      <c r="Q13" s="107">
        <v>12345</v>
      </c>
      <c r="R13" s="107"/>
      <c r="S13" s="107">
        <v>12765</v>
      </c>
      <c r="T13" s="108"/>
      <c r="U13" s="107">
        <v>0</v>
      </c>
      <c r="V13" s="107"/>
      <c r="W13" s="107">
        <v>0</v>
      </c>
    </row>
    <row r="14" spans="1:23">
      <c r="A14" s="125" t="s">
        <v>156</v>
      </c>
      <c r="C14" s="10"/>
      <c r="D14" s="10"/>
      <c r="E14" s="107"/>
      <c r="F14" s="107"/>
      <c r="G14" s="107"/>
      <c r="H14" s="108"/>
      <c r="I14" s="107"/>
      <c r="J14" s="107"/>
      <c r="K14" s="107"/>
      <c r="M14" s="125" t="s">
        <v>156</v>
      </c>
      <c r="N14" s="4"/>
      <c r="O14" s="10"/>
      <c r="P14" s="10"/>
      <c r="Q14" s="107"/>
      <c r="R14" s="107"/>
      <c r="S14" s="107"/>
      <c r="T14" s="108"/>
      <c r="U14" s="107"/>
      <c r="V14" s="107"/>
      <c r="W14" s="107"/>
    </row>
    <row r="15" spans="1:23">
      <c r="B15" s="4" t="s">
        <v>84</v>
      </c>
      <c r="C15" s="10"/>
      <c r="D15" s="10"/>
      <c r="E15" s="107">
        <v>18641</v>
      </c>
      <c r="F15" s="107"/>
      <c r="G15" s="107">
        <v>1121</v>
      </c>
      <c r="H15" s="108"/>
      <c r="I15" s="109">
        <v>7777</v>
      </c>
      <c r="J15" s="107"/>
      <c r="K15" s="109">
        <v>9812</v>
      </c>
      <c r="N15" s="4" t="s">
        <v>84</v>
      </c>
      <c r="O15" s="10"/>
      <c r="P15" s="10"/>
      <c r="Q15" s="107">
        <v>18641</v>
      </c>
      <c r="R15" s="107"/>
      <c r="S15" s="107">
        <v>1121</v>
      </c>
      <c r="T15" s="108"/>
      <c r="U15" s="109">
        <v>7777</v>
      </c>
      <c r="V15" s="107"/>
      <c r="W15" s="109">
        <v>9812</v>
      </c>
    </row>
    <row r="16" spans="1:23">
      <c r="B16" s="4" t="s">
        <v>157</v>
      </c>
      <c r="C16" s="10"/>
      <c r="D16" s="10"/>
      <c r="E16" s="107">
        <v>1912</v>
      </c>
      <c r="F16" s="107"/>
      <c r="G16" s="12">
        <v>3760</v>
      </c>
      <c r="H16" s="108"/>
      <c r="I16" s="109">
        <v>1869</v>
      </c>
      <c r="J16" s="107"/>
      <c r="K16" s="12">
        <v>1892</v>
      </c>
      <c r="N16" s="4" t="s">
        <v>157</v>
      </c>
      <c r="O16" s="10"/>
      <c r="P16" s="10"/>
      <c r="Q16" s="107">
        <v>1912</v>
      </c>
      <c r="R16" s="107"/>
      <c r="S16" s="12">
        <v>3760</v>
      </c>
      <c r="T16" s="108"/>
      <c r="U16" s="109">
        <v>1869</v>
      </c>
      <c r="V16" s="107"/>
      <c r="W16" s="12">
        <v>1892</v>
      </c>
    </row>
    <row r="17" spans="1:23">
      <c r="B17" s="4" t="s">
        <v>253</v>
      </c>
      <c r="C17" s="10"/>
      <c r="D17" s="10"/>
      <c r="E17" s="107">
        <v>111581</v>
      </c>
      <c r="F17" s="107"/>
      <c r="G17" s="110">
        <v>0</v>
      </c>
      <c r="H17" s="108"/>
      <c r="I17" s="109">
        <v>110714</v>
      </c>
      <c r="J17" s="107"/>
      <c r="K17" s="110">
        <v>0</v>
      </c>
      <c r="N17" s="4" t="s">
        <v>253</v>
      </c>
      <c r="O17" s="10"/>
      <c r="P17" s="10"/>
      <c r="Q17" s="107">
        <v>111581</v>
      </c>
      <c r="R17" s="107"/>
      <c r="S17" s="12">
        <v>0</v>
      </c>
      <c r="T17" s="108"/>
      <c r="U17" s="109">
        <v>110715</v>
      </c>
      <c r="V17" s="107"/>
      <c r="W17" s="12">
        <v>0</v>
      </c>
    </row>
    <row r="18" spans="1:23" hidden="1">
      <c r="B18" s="4" t="s">
        <v>158</v>
      </c>
      <c r="C18" s="10"/>
      <c r="D18" s="10"/>
      <c r="E18" s="107">
        <v>0</v>
      </c>
      <c r="F18" s="107"/>
      <c r="G18" s="110">
        <v>0</v>
      </c>
      <c r="H18" s="108"/>
      <c r="I18" s="109">
        <v>0</v>
      </c>
      <c r="J18" s="107"/>
      <c r="K18" s="12">
        <v>0</v>
      </c>
      <c r="N18" s="4" t="s">
        <v>158</v>
      </c>
      <c r="O18" s="10"/>
      <c r="P18" s="10"/>
      <c r="Q18" s="107">
        <v>0</v>
      </c>
      <c r="R18" s="107"/>
      <c r="S18" s="12">
        <v>0</v>
      </c>
      <c r="T18" s="108"/>
      <c r="U18" s="109">
        <v>0</v>
      </c>
      <c r="V18" s="107"/>
      <c r="W18" s="12">
        <v>0</v>
      </c>
    </row>
    <row r="19" spans="1:23">
      <c r="B19" s="4" t="s">
        <v>173</v>
      </c>
      <c r="C19" s="10"/>
      <c r="D19" s="10"/>
      <c r="E19" s="107">
        <v>712</v>
      </c>
      <c r="F19" s="107"/>
      <c r="G19" s="110">
        <v>0</v>
      </c>
      <c r="H19" s="108"/>
      <c r="I19" s="107">
        <v>9</v>
      </c>
      <c r="J19" s="110"/>
      <c r="K19" s="186">
        <v>6259</v>
      </c>
      <c r="N19" s="4" t="s">
        <v>173</v>
      </c>
      <c r="O19" s="10"/>
      <c r="P19" s="10"/>
      <c r="Q19" s="107">
        <v>712</v>
      </c>
      <c r="R19" s="107"/>
      <c r="S19" s="12">
        <v>0</v>
      </c>
      <c r="T19" s="108"/>
      <c r="U19" s="107">
        <v>9</v>
      </c>
      <c r="V19" s="110"/>
      <c r="W19" s="110">
        <v>0</v>
      </c>
    </row>
    <row r="20" spans="1:23">
      <c r="B20" s="4" t="s">
        <v>85</v>
      </c>
      <c r="C20" s="10"/>
      <c r="D20" s="10"/>
      <c r="E20" s="107">
        <v>2651</v>
      </c>
      <c r="F20" s="107"/>
      <c r="G20" s="107">
        <v>11554</v>
      </c>
      <c r="H20" s="108"/>
      <c r="I20" s="107">
        <v>2467</v>
      </c>
      <c r="J20" s="110"/>
      <c r="K20" s="187">
        <v>2513</v>
      </c>
      <c r="N20" s="4" t="s">
        <v>85</v>
      </c>
      <c r="O20" s="10"/>
      <c r="P20" s="10"/>
      <c r="Q20" s="107">
        <v>2651</v>
      </c>
      <c r="R20" s="107"/>
      <c r="S20" s="107">
        <v>11554</v>
      </c>
      <c r="T20" s="108"/>
      <c r="U20" s="107">
        <v>2468</v>
      </c>
      <c r="V20" s="110"/>
      <c r="W20" s="111">
        <v>8772</v>
      </c>
    </row>
    <row r="21" spans="1:23">
      <c r="A21" s="9" t="s">
        <v>86</v>
      </c>
      <c r="C21" s="10"/>
      <c r="D21" s="10"/>
      <c r="E21" s="18">
        <f>SUM(E11:E20)</f>
        <v>321495</v>
      </c>
      <c r="F21" s="109"/>
      <c r="G21" s="18">
        <f>SUM(G11:G20)</f>
        <v>155253</v>
      </c>
      <c r="H21" s="112"/>
      <c r="I21" s="118">
        <f>SUM(I11:I20)</f>
        <v>187944</v>
      </c>
      <c r="J21" s="109"/>
      <c r="K21" s="18">
        <f>SUM(K11:K20)</f>
        <v>126068</v>
      </c>
      <c r="M21" s="9" t="s">
        <v>86</v>
      </c>
      <c r="N21" s="4"/>
      <c r="O21" s="10"/>
      <c r="P21" s="10"/>
      <c r="Q21" s="18">
        <v>321496</v>
      </c>
      <c r="R21" s="109"/>
      <c r="S21" s="18">
        <v>155253</v>
      </c>
      <c r="T21" s="112"/>
      <c r="U21" s="18">
        <v>187946</v>
      </c>
      <c r="V21" s="109"/>
      <c r="W21" s="18">
        <v>126068</v>
      </c>
    </row>
    <row r="22" spans="1:23">
      <c r="C22" s="10"/>
      <c r="D22" s="10"/>
      <c r="E22" s="12"/>
      <c r="F22" s="12"/>
      <c r="G22" s="12"/>
      <c r="H22" s="10"/>
      <c r="I22" s="12"/>
      <c r="J22" s="12"/>
      <c r="K22" s="12"/>
      <c r="N22" s="4"/>
      <c r="O22" s="10"/>
      <c r="P22" s="10"/>
      <c r="Q22" s="12"/>
      <c r="R22" s="12"/>
      <c r="S22" s="12"/>
      <c r="T22" s="10"/>
      <c r="U22" s="12"/>
      <c r="V22" s="12"/>
      <c r="W22" s="12"/>
    </row>
    <row r="23" spans="1:23">
      <c r="A23" s="9" t="s">
        <v>87</v>
      </c>
      <c r="C23" s="10"/>
      <c r="D23" s="10"/>
      <c r="E23" s="12"/>
      <c r="F23" s="12"/>
      <c r="G23" s="12"/>
      <c r="H23" s="10"/>
      <c r="I23" s="12"/>
      <c r="J23" s="12"/>
      <c r="K23" s="12"/>
      <c r="M23" s="9" t="s">
        <v>87</v>
      </c>
      <c r="N23" s="4"/>
      <c r="O23" s="10"/>
      <c r="P23" s="10"/>
      <c r="Q23" s="12"/>
      <c r="R23" s="12"/>
      <c r="S23" s="12"/>
      <c r="T23" s="10"/>
      <c r="U23" s="12"/>
      <c r="V23" s="12"/>
      <c r="W23" s="12"/>
    </row>
    <row r="24" spans="1:23">
      <c r="B24" s="4" t="s">
        <v>88</v>
      </c>
      <c r="C24" s="10"/>
      <c r="D24" s="10"/>
      <c r="E24" s="69">
        <v>75525</v>
      </c>
      <c r="F24" s="69"/>
      <c r="G24" s="12">
        <v>98507</v>
      </c>
      <c r="H24" s="12"/>
      <c r="I24" s="12">
        <v>70519</v>
      </c>
      <c r="J24" s="12"/>
      <c r="K24" s="12">
        <v>89296</v>
      </c>
      <c r="N24" s="4" t="s">
        <v>88</v>
      </c>
      <c r="O24" s="10"/>
      <c r="P24" s="10"/>
      <c r="Q24" s="69">
        <v>75525</v>
      </c>
      <c r="R24" s="69"/>
      <c r="S24" s="12">
        <v>98507</v>
      </c>
      <c r="T24" s="12"/>
      <c r="U24" s="12">
        <v>70519</v>
      </c>
      <c r="V24" s="12"/>
      <c r="W24" s="12">
        <v>89296</v>
      </c>
    </row>
    <row r="25" spans="1:23">
      <c r="B25" s="4" t="s">
        <v>251</v>
      </c>
      <c r="C25" s="10"/>
      <c r="D25" s="10"/>
      <c r="E25" s="69">
        <v>34900</v>
      </c>
      <c r="F25" s="69"/>
      <c r="G25" s="12">
        <v>0</v>
      </c>
      <c r="H25" s="12"/>
      <c r="I25" s="12">
        <v>0</v>
      </c>
      <c r="J25" s="12"/>
      <c r="K25" s="12">
        <v>0</v>
      </c>
      <c r="N25" s="4" t="s">
        <v>251</v>
      </c>
      <c r="O25" s="10"/>
      <c r="P25" s="10"/>
      <c r="Q25" s="69">
        <v>34900</v>
      </c>
      <c r="R25" s="69"/>
      <c r="S25" s="12">
        <v>0</v>
      </c>
      <c r="T25" s="12"/>
      <c r="U25" s="12">
        <v>0</v>
      </c>
      <c r="V25" s="12"/>
      <c r="W25" s="12">
        <v>0</v>
      </c>
    </row>
    <row r="26" spans="1:23">
      <c r="B26" s="4" t="s">
        <v>252</v>
      </c>
      <c r="C26" s="10"/>
      <c r="D26" s="10"/>
      <c r="E26" s="69">
        <v>11199</v>
      </c>
      <c r="F26" s="69"/>
      <c r="G26" s="12">
        <v>7935</v>
      </c>
      <c r="H26" s="12"/>
      <c r="I26" s="12">
        <v>0</v>
      </c>
      <c r="J26" s="12"/>
      <c r="K26" s="12">
        <v>0</v>
      </c>
      <c r="N26" s="4" t="s">
        <v>252</v>
      </c>
      <c r="O26" s="10"/>
      <c r="P26" s="10"/>
      <c r="Q26" s="69">
        <v>11199</v>
      </c>
      <c r="R26" s="69"/>
      <c r="S26" s="12">
        <v>7935</v>
      </c>
      <c r="T26" s="12"/>
      <c r="U26" s="12">
        <v>0</v>
      </c>
      <c r="V26" s="12"/>
      <c r="W26" s="12">
        <v>0</v>
      </c>
    </row>
    <row r="27" spans="1:23">
      <c r="B27" s="4" t="s">
        <v>144</v>
      </c>
      <c r="C27" s="10"/>
      <c r="D27" s="10"/>
      <c r="E27" s="69">
        <v>532</v>
      </c>
      <c r="F27" s="69"/>
      <c r="G27" s="12">
        <v>361</v>
      </c>
      <c r="H27" s="12"/>
      <c r="I27" s="12">
        <v>0</v>
      </c>
      <c r="J27" s="12"/>
      <c r="K27" s="12">
        <v>0</v>
      </c>
      <c r="N27" s="4" t="s">
        <v>144</v>
      </c>
      <c r="O27" s="10"/>
      <c r="P27" s="10"/>
      <c r="Q27" s="69">
        <v>532</v>
      </c>
      <c r="R27" s="69"/>
      <c r="S27" s="12">
        <v>361</v>
      </c>
      <c r="T27" s="12"/>
      <c r="U27" s="12">
        <v>0</v>
      </c>
      <c r="V27" s="12"/>
      <c r="W27" s="12">
        <v>0</v>
      </c>
    </row>
    <row r="28" spans="1:23">
      <c r="B28" s="4" t="s">
        <v>89</v>
      </c>
      <c r="C28" s="10"/>
      <c r="D28" s="10"/>
      <c r="E28" s="69">
        <v>96505</v>
      </c>
      <c r="F28" s="69"/>
      <c r="G28" s="12">
        <v>41407</v>
      </c>
      <c r="H28" s="12"/>
      <c r="I28" s="12">
        <v>54528</v>
      </c>
      <c r="J28" s="12"/>
      <c r="K28" s="12">
        <v>32565</v>
      </c>
      <c r="N28" s="4" t="s">
        <v>89</v>
      </c>
      <c r="O28" s="10"/>
      <c r="P28" s="10"/>
      <c r="Q28" s="69">
        <v>96506</v>
      </c>
      <c r="R28" s="69"/>
      <c r="S28" s="12">
        <v>41407</v>
      </c>
      <c r="T28" s="12"/>
      <c r="U28" s="12">
        <v>54528</v>
      </c>
      <c r="V28" s="12"/>
      <c r="W28" s="12">
        <v>32564</v>
      </c>
    </row>
    <row r="29" spans="1:23">
      <c r="B29" s="4" t="s">
        <v>145</v>
      </c>
      <c r="C29" s="10"/>
      <c r="D29" s="10"/>
      <c r="E29" s="12">
        <v>0</v>
      </c>
      <c r="F29" s="12"/>
      <c r="G29" s="12">
        <v>673</v>
      </c>
      <c r="H29" s="12"/>
      <c r="I29" s="12">
        <v>0</v>
      </c>
      <c r="J29" s="12"/>
      <c r="K29" s="12">
        <v>673</v>
      </c>
      <c r="N29" s="4" t="s">
        <v>145</v>
      </c>
      <c r="O29" s="10"/>
      <c r="P29" s="10"/>
      <c r="Q29" s="12">
        <v>0</v>
      </c>
      <c r="R29" s="12"/>
      <c r="S29" s="12">
        <v>673</v>
      </c>
      <c r="T29" s="12"/>
      <c r="U29" s="12">
        <v>0</v>
      </c>
      <c r="V29" s="12"/>
      <c r="W29" s="12">
        <v>673</v>
      </c>
    </row>
    <row r="30" spans="1:23">
      <c r="B30" s="71" t="s">
        <v>90</v>
      </c>
      <c r="C30" s="10"/>
      <c r="D30" s="10"/>
      <c r="E30" s="72">
        <v>37460</v>
      </c>
      <c r="F30" s="69"/>
      <c r="G30" s="12">
        <v>3350</v>
      </c>
      <c r="H30" s="12"/>
      <c r="I30" s="12">
        <v>7282</v>
      </c>
      <c r="J30" s="12"/>
      <c r="K30" s="12">
        <v>2014</v>
      </c>
      <c r="N30" s="71" t="s">
        <v>90</v>
      </c>
      <c r="O30" s="10"/>
      <c r="P30" s="10"/>
      <c r="Q30" s="72">
        <v>37461</v>
      </c>
      <c r="R30" s="69"/>
      <c r="S30" s="12">
        <v>3350</v>
      </c>
      <c r="T30" s="12"/>
      <c r="U30" s="12">
        <v>7282</v>
      </c>
      <c r="V30" s="12"/>
      <c r="W30" s="12">
        <v>2014</v>
      </c>
    </row>
    <row r="31" spans="1:23">
      <c r="A31" s="9" t="s">
        <v>91</v>
      </c>
      <c r="C31" s="10"/>
      <c r="D31" s="10"/>
      <c r="E31" s="16">
        <f>SUM(E24:E30)</f>
        <v>256121</v>
      </c>
      <c r="F31" s="12"/>
      <c r="G31" s="16">
        <f>SUM(G24:G30)</f>
        <v>152233</v>
      </c>
      <c r="H31" s="12">
        <v>0</v>
      </c>
      <c r="I31" s="16">
        <f>SUM(I24:I30)</f>
        <v>132329</v>
      </c>
      <c r="J31" s="12"/>
      <c r="K31" s="16">
        <v>124548</v>
      </c>
      <c r="M31" s="9" t="s">
        <v>91</v>
      </c>
      <c r="N31" s="4"/>
      <c r="O31" s="10"/>
      <c r="P31" s="10"/>
      <c r="Q31" s="16">
        <v>256122</v>
      </c>
      <c r="R31" s="12"/>
      <c r="S31" s="16">
        <v>152233</v>
      </c>
      <c r="T31" s="12">
        <v>0</v>
      </c>
      <c r="U31" s="16">
        <v>132329</v>
      </c>
      <c r="V31" s="12"/>
      <c r="W31" s="16">
        <v>124548</v>
      </c>
    </row>
    <row r="32" spans="1:23">
      <c r="B32" s="9"/>
      <c r="C32" s="10"/>
      <c r="D32" s="10"/>
      <c r="E32" s="74"/>
      <c r="F32" s="74"/>
      <c r="G32" s="74"/>
      <c r="H32" s="81"/>
      <c r="I32" s="74"/>
      <c r="J32" s="12"/>
      <c r="K32" s="12"/>
      <c r="N32" s="9"/>
      <c r="O32" s="10"/>
      <c r="P32" s="10"/>
      <c r="Q32" s="74"/>
      <c r="R32" s="74"/>
      <c r="S32" s="74"/>
      <c r="T32" s="81"/>
      <c r="U32" s="74"/>
      <c r="V32" s="12"/>
      <c r="W32" s="12"/>
    </row>
    <row r="33" spans="1:23">
      <c r="A33" s="9" t="s">
        <v>92</v>
      </c>
      <c r="C33" s="10"/>
      <c r="D33" s="10"/>
      <c r="E33" s="69">
        <v>48059.3</v>
      </c>
      <c r="F33" s="69"/>
      <c r="G33" s="69">
        <v>24263</v>
      </c>
      <c r="H33" s="10"/>
      <c r="I33" s="22">
        <v>0</v>
      </c>
      <c r="J33" s="12"/>
      <c r="K33" s="22">
        <v>0</v>
      </c>
      <c r="M33" s="9" t="s">
        <v>92</v>
      </c>
      <c r="N33" s="4"/>
      <c r="O33" s="10"/>
      <c r="P33" s="10"/>
      <c r="Q33" s="69">
        <v>48059</v>
      </c>
      <c r="R33" s="69"/>
      <c r="S33" s="69">
        <v>24263</v>
      </c>
      <c r="T33" s="10"/>
      <c r="U33" s="22">
        <v>0</v>
      </c>
      <c r="V33" s="12"/>
      <c r="W33" s="22">
        <v>0</v>
      </c>
    </row>
    <row r="34" spans="1:23">
      <c r="B34" s="4" t="s">
        <v>93</v>
      </c>
      <c r="C34" s="10"/>
      <c r="D34" s="10"/>
      <c r="E34" s="43">
        <f>E21-E31+E33</f>
        <v>113433.3</v>
      </c>
      <c r="F34" s="12"/>
      <c r="G34" s="43">
        <f>G21-G31+G33</f>
        <v>27283</v>
      </c>
      <c r="H34" s="69"/>
      <c r="I34" s="43">
        <f>I21-I31</f>
        <v>55615</v>
      </c>
      <c r="J34" s="69"/>
      <c r="K34" s="43">
        <f>K21-K31</f>
        <v>1520</v>
      </c>
      <c r="N34" s="4" t="s">
        <v>93</v>
      </c>
      <c r="O34" s="10"/>
      <c r="P34" s="10"/>
      <c r="Q34" s="43">
        <v>113433</v>
      </c>
      <c r="R34" s="12"/>
      <c r="S34" s="43">
        <v>27283</v>
      </c>
      <c r="T34" s="69"/>
      <c r="U34" s="43">
        <v>55616</v>
      </c>
      <c r="V34" s="69"/>
      <c r="W34" s="43">
        <v>1520</v>
      </c>
    </row>
    <row r="35" spans="1:23">
      <c r="B35" s="4" t="s">
        <v>94</v>
      </c>
      <c r="C35" s="10"/>
      <c r="D35" s="10"/>
      <c r="E35" s="22">
        <v>-7381</v>
      </c>
      <c r="F35" s="74"/>
      <c r="G35" s="76">
        <v>-505</v>
      </c>
      <c r="H35" s="10"/>
      <c r="I35" s="22">
        <v>0</v>
      </c>
      <c r="J35" s="12"/>
      <c r="K35" s="22">
        <v>0</v>
      </c>
      <c r="N35" s="4" t="s">
        <v>94</v>
      </c>
      <c r="O35" s="10">
        <v>25</v>
      </c>
      <c r="P35" s="10"/>
      <c r="Q35" s="22">
        <v>-7381</v>
      </c>
      <c r="R35" s="74"/>
      <c r="S35" s="76">
        <v>-505</v>
      </c>
      <c r="T35" s="10"/>
      <c r="U35" s="22">
        <v>0</v>
      </c>
      <c r="V35" s="12"/>
      <c r="W35" s="22">
        <v>0</v>
      </c>
    </row>
    <row r="36" spans="1:23" ht="21.75" thickBot="1">
      <c r="A36" s="9" t="s">
        <v>97</v>
      </c>
      <c r="C36" s="10"/>
      <c r="D36" s="10"/>
      <c r="E36" s="82">
        <f>SUM(E34:E35)</f>
        <v>106052.3</v>
      </c>
      <c r="F36" s="77"/>
      <c r="G36" s="82">
        <f>SUM(G34:G35)</f>
        <v>26778</v>
      </c>
      <c r="H36" s="75"/>
      <c r="I36" s="82">
        <f>SUM(I34:I35)</f>
        <v>55615</v>
      </c>
      <c r="J36" s="11"/>
      <c r="K36" s="82">
        <f>SUM(K34:K35)</f>
        <v>1520</v>
      </c>
      <c r="M36" s="9" t="s">
        <v>97</v>
      </c>
      <c r="N36" s="4"/>
      <c r="O36" s="10"/>
      <c r="P36" s="10"/>
      <c r="Q36" s="82">
        <v>106052</v>
      </c>
      <c r="R36" s="77"/>
      <c r="S36" s="82">
        <v>26778</v>
      </c>
      <c r="T36" s="75"/>
      <c r="U36" s="82">
        <v>55616</v>
      </c>
      <c r="V36" s="11"/>
      <c r="W36" s="82">
        <v>1520</v>
      </c>
    </row>
    <row r="37" spans="1:23" ht="21.75" thickTop="1">
      <c r="B37" s="9"/>
      <c r="C37" s="10"/>
      <c r="D37" s="10"/>
      <c r="E37" s="77"/>
      <c r="F37" s="77"/>
      <c r="G37" s="77"/>
      <c r="H37" s="75"/>
      <c r="I37" s="77"/>
      <c r="J37" s="11"/>
      <c r="K37" s="78"/>
      <c r="N37" s="9"/>
      <c r="O37" s="10"/>
      <c r="P37" s="10"/>
      <c r="Q37" s="77"/>
      <c r="R37" s="77"/>
      <c r="S37" s="77"/>
      <c r="T37" s="75"/>
      <c r="U37" s="77"/>
      <c r="V37" s="11"/>
      <c r="W37" s="78"/>
    </row>
    <row r="38" spans="1:23">
      <c r="A38" s="9" t="s">
        <v>95</v>
      </c>
      <c r="C38" s="10"/>
      <c r="D38" s="10"/>
      <c r="H38" s="10"/>
      <c r="I38" s="2"/>
      <c r="J38" s="10"/>
      <c r="M38" s="9" t="s">
        <v>95</v>
      </c>
      <c r="N38" s="4"/>
      <c r="O38" s="10"/>
      <c r="P38" s="10"/>
      <c r="Q38" s="2"/>
      <c r="R38" s="2"/>
      <c r="S38" s="2"/>
      <c r="T38" s="10"/>
      <c r="U38" s="2"/>
      <c r="V38" s="10"/>
      <c r="W38" s="2"/>
    </row>
    <row r="39" spans="1:23">
      <c r="B39" s="4" t="s">
        <v>96</v>
      </c>
      <c r="C39" s="10"/>
      <c r="D39" s="10"/>
      <c r="E39" s="12">
        <f>E41-E40</f>
        <v>106239</v>
      </c>
      <c r="F39" s="79"/>
      <c r="G39" s="12">
        <f>G41-G40</f>
        <v>27654</v>
      </c>
      <c r="H39" s="80"/>
      <c r="I39" s="12">
        <f>I41-I40</f>
        <v>55615</v>
      </c>
      <c r="J39" s="81"/>
      <c r="K39" s="12">
        <f>K41-K40</f>
        <v>1520</v>
      </c>
      <c r="N39" s="4" t="s">
        <v>96</v>
      </c>
      <c r="O39" s="10"/>
      <c r="P39" s="10"/>
      <c r="Q39" s="12">
        <v>106239</v>
      </c>
      <c r="R39" s="79"/>
      <c r="S39" s="12">
        <v>27654</v>
      </c>
      <c r="T39" s="80"/>
      <c r="U39" s="12">
        <v>55616</v>
      </c>
      <c r="V39" s="81"/>
      <c r="W39" s="12">
        <v>1520</v>
      </c>
    </row>
    <row r="40" spans="1:23">
      <c r="B40" s="4" t="s">
        <v>43</v>
      </c>
      <c r="C40" s="10"/>
      <c r="D40" s="10"/>
      <c r="E40" s="12">
        <v>-187</v>
      </c>
      <c r="F40" s="12"/>
      <c r="G40" s="12">
        <v>-876</v>
      </c>
      <c r="H40" s="81"/>
      <c r="I40" s="12">
        <v>0</v>
      </c>
      <c r="J40" s="12"/>
      <c r="K40" s="12">
        <v>0</v>
      </c>
      <c r="N40" s="4" t="s">
        <v>43</v>
      </c>
      <c r="O40" s="10"/>
      <c r="P40" s="10"/>
      <c r="Q40" s="12">
        <v>-187</v>
      </c>
      <c r="R40" s="12"/>
      <c r="S40" s="12">
        <v>-876</v>
      </c>
      <c r="T40" s="81"/>
      <c r="U40" s="12">
        <v>0</v>
      </c>
      <c r="V40" s="12"/>
      <c r="W40" s="12">
        <v>0</v>
      </c>
    </row>
    <row r="41" spans="1:23" ht="21.75" thickBot="1">
      <c r="C41" s="10"/>
      <c r="D41" s="10"/>
      <c r="E41" s="82">
        <v>106052</v>
      </c>
      <c r="F41" s="12"/>
      <c r="G41" s="82">
        <v>26778</v>
      </c>
      <c r="H41" s="80"/>
      <c r="I41" s="82">
        <f>I36</f>
        <v>55615</v>
      </c>
      <c r="J41" s="81"/>
      <c r="K41" s="82">
        <f>K36</f>
        <v>1520</v>
      </c>
      <c r="N41" s="4"/>
      <c r="O41" s="10"/>
      <c r="P41" s="10"/>
      <c r="Q41" s="82">
        <v>106052</v>
      </c>
      <c r="R41" s="12"/>
      <c r="S41" s="82">
        <v>26778</v>
      </c>
      <c r="T41" s="80"/>
      <c r="U41" s="82">
        <v>55616</v>
      </c>
      <c r="V41" s="81"/>
      <c r="W41" s="82">
        <v>1520</v>
      </c>
    </row>
    <row r="42" spans="1:23" ht="21.75" thickTop="1">
      <c r="B42" s="9"/>
      <c r="C42" s="10"/>
      <c r="D42" s="10"/>
      <c r="E42" s="83"/>
      <c r="F42" s="83"/>
      <c r="G42" s="83"/>
      <c r="H42" s="10"/>
      <c r="I42" s="83"/>
      <c r="J42" s="84"/>
      <c r="K42" s="83"/>
    </row>
    <row r="43" spans="1:23">
      <c r="B43" s="120" t="s">
        <v>188</v>
      </c>
      <c r="C43" s="10"/>
      <c r="D43" s="10"/>
      <c r="E43" s="83"/>
      <c r="F43" s="83"/>
      <c r="G43" s="83"/>
      <c r="H43" s="10"/>
      <c r="I43" s="83"/>
      <c r="J43" s="84"/>
      <c r="K43" s="83"/>
    </row>
    <row r="44" spans="1:23">
      <c r="B44" s="9"/>
      <c r="C44" s="10"/>
      <c r="D44" s="10"/>
      <c r="E44" s="83"/>
      <c r="F44" s="83"/>
      <c r="G44" s="83"/>
      <c r="H44" s="10"/>
      <c r="I44" s="83"/>
      <c r="J44" s="84"/>
      <c r="K44" s="83"/>
    </row>
    <row r="45" spans="1:23">
      <c r="B45" s="9"/>
      <c r="C45" s="10"/>
      <c r="D45" s="10"/>
      <c r="E45" s="83"/>
      <c r="F45" s="83"/>
      <c r="G45" s="83"/>
      <c r="H45" s="10"/>
      <c r="I45" s="83"/>
      <c r="J45" s="84"/>
      <c r="K45" s="83"/>
    </row>
    <row r="46" spans="1:23">
      <c r="B46" s="9"/>
      <c r="C46" s="10"/>
      <c r="D46" s="10"/>
      <c r="E46" s="83"/>
      <c r="F46" s="83"/>
      <c r="G46" s="83"/>
      <c r="H46" s="10"/>
      <c r="I46" s="83"/>
      <c r="J46" s="84"/>
      <c r="K46" s="83"/>
    </row>
    <row r="47" spans="1:23">
      <c r="B47" s="9"/>
      <c r="C47" s="10"/>
      <c r="D47" s="10"/>
      <c r="E47" s="83"/>
      <c r="F47" s="83"/>
      <c r="G47" s="83"/>
      <c r="H47" s="10"/>
      <c r="I47" s="83"/>
      <c r="J47" s="84"/>
      <c r="K47" s="83"/>
    </row>
    <row r="48" spans="1:23" s="103" customFormat="1">
      <c r="B48" s="10" t="s">
        <v>1</v>
      </c>
      <c r="D48" s="10"/>
      <c r="E48" s="10"/>
      <c r="G48" s="10"/>
      <c r="H48" s="10" t="s">
        <v>2</v>
      </c>
      <c r="I48" s="10"/>
      <c r="J48" s="10"/>
      <c r="K48" s="10"/>
      <c r="L48" s="10"/>
      <c r="M48" s="10"/>
      <c r="N48" s="10"/>
    </row>
    <row r="49" spans="2:14" s="103" customFormat="1">
      <c r="B49" s="10" t="s">
        <v>148</v>
      </c>
      <c r="D49" s="10"/>
      <c r="E49" s="10"/>
      <c r="G49" s="10"/>
      <c r="H49" s="116" t="s">
        <v>149</v>
      </c>
      <c r="I49" s="10"/>
      <c r="J49" s="10"/>
      <c r="K49" s="10"/>
      <c r="L49" s="10"/>
      <c r="M49" s="10"/>
      <c r="N49" s="10"/>
    </row>
    <row r="50" spans="2:14" s="103" customFormat="1">
      <c r="B50" s="10"/>
      <c r="D50" s="10"/>
      <c r="E50" s="10"/>
      <c r="G50" s="10"/>
      <c r="H50" s="116"/>
      <c r="I50" s="10"/>
      <c r="J50" s="10"/>
      <c r="K50" s="10"/>
      <c r="L50" s="10"/>
      <c r="M50" s="10"/>
      <c r="N50" s="10"/>
    </row>
    <row r="51" spans="2:14" s="103" customFormat="1">
      <c r="B51" s="10"/>
      <c r="D51" s="10"/>
      <c r="E51" s="10"/>
      <c r="G51" s="10"/>
      <c r="H51" s="116"/>
      <c r="I51" s="10"/>
      <c r="J51" s="10"/>
      <c r="K51" s="10"/>
      <c r="L51" s="10"/>
      <c r="M51" s="10"/>
      <c r="N51" s="10"/>
    </row>
    <row r="52" spans="2:14">
      <c r="B52" s="226" t="s">
        <v>168</v>
      </c>
      <c r="C52" s="227"/>
      <c r="D52" s="227"/>
      <c r="E52" s="227"/>
      <c r="F52" s="227"/>
      <c r="G52" s="227"/>
      <c r="H52" s="227"/>
      <c r="I52" s="227"/>
      <c r="J52" s="227"/>
      <c r="K52" s="227"/>
    </row>
  </sheetData>
  <mergeCells count="16">
    <mergeCell ref="B52:K52"/>
    <mergeCell ref="I1:K1"/>
    <mergeCell ref="B2:K2"/>
    <mergeCell ref="B3:K3"/>
    <mergeCell ref="B4:K4"/>
    <mergeCell ref="E6:K6"/>
    <mergeCell ref="E7:G7"/>
    <mergeCell ref="I7:K7"/>
    <mergeCell ref="E8:K8"/>
    <mergeCell ref="Q8:W8"/>
    <mergeCell ref="N2:W2"/>
    <mergeCell ref="N3:W3"/>
    <mergeCell ref="N4:W4"/>
    <mergeCell ref="Q6:W6"/>
    <mergeCell ref="Q7:S7"/>
    <mergeCell ref="U7:W7"/>
  </mergeCells>
  <pageMargins left="0.70866141732283472" right="0.19685039370078741" top="0.59055118110236227" bottom="0.31496062992125984" header="0.31496062992125984" footer="0.39370078740157483"/>
  <pageSetup paperSize="9" scale="8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C8C12-5D5B-4B57-97EC-E60ED797F34D}">
  <sheetPr>
    <tabColor rgb="FFCCFF66"/>
    <pageSetUpPr fitToPage="1"/>
  </sheetPr>
  <dimension ref="A1:W49"/>
  <sheetViews>
    <sheetView view="pageBreakPreview" zoomScale="60" zoomScaleNormal="100" workbookViewId="0">
      <selection activeCell="E26" sqref="E26:K26"/>
    </sheetView>
  </sheetViews>
  <sheetFormatPr defaultRowHeight="21"/>
  <cols>
    <col min="1" max="1" width="46" style="4" customWidth="1"/>
    <col min="2" max="2" width="7.7109375" style="2" hidden="1" customWidth="1"/>
    <col min="3" max="3" width="8.140625" style="2" customWidth="1"/>
    <col min="4" max="4" width="3.140625" style="2" customWidth="1"/>
    <col min="5" max="5" width="14.85546875" style="2" customWidth="1"/>
    <col min="6" max="6" width="1" style="2" customWidth="1"/>
    <col min="7" max="7" width="15.140625" style="2" customWidth="1"/>
    <col min="8" max="8" width="1" style="2" customWidth="1"/>
    <col min="9" max="9" width="15.42578125" style="25" customWidth="1"/>
    <col min="10" max="10" width="1" style="2" customWidth="1"/>
    <col min="11" max="11" width="15.28515625" style="2" customWidth="1"/>
    <col min="13" max="13" width="36.5703125" customWidth="1"/>
    <col min="14" max="14" width="1.42578125" customWidth="1"/>
    <col min="15" max="15" width="8.7109375" hidden="1" customWidth="1"/>
    <col min="17" max="17" width="9.7109375" customWidth="1"/>
    <col min="18" max="18" width="4.42578125" customWidth="1"/>
    <col min="19" max="19" width="13.85546875" customWidth="1"/>
    <col min="20" max="20" width="3.28515625" customWidth="1"/>
    <col min="21" max="21" width="13.85546875" customWidth="1"/>
    <col min="22" max="22" width="4.140625" customWidth="1"/>
    <col min="23" max="23" width="14.85546875" customWidth="1"/>
  </cols>
  <sheetData>
    <row r="1" spans="1:23">
      <c r="I1" s="228" t="s">
        <v>202</v>
      </c>
      <c r="J1" s="228"/>
      <c r="K1" s="228"/>
    </row>
    <row r="2" spans="1:23">
      <c r="A2" s="217" t="s">
        <v>49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M2" s="217" t="s">
        <v>49</v>
      </c>
      <c r="N2" s="217"/>
      <c r="O2" s="217"/>
      <c r="P2" s="217"/>
      <c r="Q2" s="217"/>
      <c r="R2" s="217"/>
      <c r="S2" s="217"/>
      <c r="T2" s="217"/>
      <c r="U2" s="217"/>
      <c r="V2" s="217"/>
      <c r="W2" s="217"/>
    </row>
    <row r="3" spans="1:23">
      <c r="A3" s="229" t="s">
        <v>81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M3" s="229" t="s">
        <v>81</v>
      </c>
      <c r="N3" s="229"/>
      <c r="O3" s="229"/>
      <c r="P3" s="229"/>
      <c r="Q3" s="229"/>
      <c r="R3" s="229"/>
      <c r="S3" s="229"/>
      <c r="T3" s="229"/>
      <c r="U3" s="229"/>
      <c r="V3" s="229"/>
      <c r="W3" s="229"/>
    </row>
    <row r="4" spans="1:23">
      <c r="A4" s="225" t="s">
        <v>220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M4" s="225" t="s">
        <v>220</v>
      </c>
      <c r="N4" s="225"/>
      <c r="O4" s="225"/>
      <c r="P4" s="225"/>
      <c r="Q4" s="225"/>
      <c r="R4" s="225"/>
      <c r="S4" s="225"/>
      <c r="T4" s="225"/>
      <c r="U4" s="225"/>
      <c r="V4" s="225"/>
      <c r="W4" s="225"/>
    </row>
    <row r="5" spans="1:2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3">
      <c r="A6" s="28"/>
      <c r="B6" s="28"/>
      <c r="C6" s="28"/>
      <c r="D6" s="28"/>
      <c r="E6" s="218" t="s">
        <v>46</v>
      </c>
      <c r="F6" s="218"/>
      <c r="G6" s="218"/>
      <c r="H6" s="218"/>
      <c r="I6" s="218"/>
      <c r="J6" s="218"/>
      <c r="K6" s="218"/>
      <c r="M6" s="28"/>
      <c r="N6" s="28"/>
      <c r="O6" s="28"/>
      <c r="P6" s="28"/>
      <c r="Q6" s="218" t="s">
        <v>46</v>
      </c>
      <c r="R6" s="218"/>
      <c r="S6" s="218"/>
      <c r="T6" s="218"/>
      <c r="U6" s="218"/>
      <c r="V6" s="218"/>
      <c r="W6" s="218"/>
    </row>
    <row r="7" spans="1:23">
      <c r="A7" s="28"/>
      <c r="B7" s="28"/>
      <c r="C7" s="28"/>
      <c r="D7" s="28"/>
      <c r="E7" s="219" t="s">
        <v>47</v>
      </c>
      <c r="F7" s="219"/>
      <c r="G7" s="219"/>
      <c r="I7" s="218" t="s">
        <v>48</v>
      </c>
      <c r="J7" s="218"/>
      <c r="K7" s="218"/>
      <c r="M7" s="28"/>
      <c r="N7" s="28"/>
      <c r="O7" s="28"/>
      <c r="P7" s="28"/>
      <c r="Q7" s="219" t="s">
        <v>47</v>
      </c>
      <c r="R7" s="219"/>
      <c r="S7" s="219"/>
      <c r="T7" s="2"/>
      <c r="U7" s="218" t="s">
        <v>48</v>
      </c>
      <c r="V7" s="218"/>
      <c r="W7" s="218"/>
    </row>
    <row r="8" spans="1:23">
      <c r="A8" s="28"/>
      <c r="B8" s="28"/>
      <c r="C8" s="28"/>
      <c r="D8" s="28"/>
      <c r="E8" s="218" t="s">
        <v>227</v>
      </c>
      <c r="F8" s="218"/>
      <c r="G8" s="218"/>
      <c r="H8" s="218"/>
      <c r="I8" s="218"/>
      <c r="J8" s="218"/>
      <c r="K8" s="218"/>
      <c r="L8" s="3"/>
      <c r="M8" s="28"/>
      <c r="N8" s="28"/>
      <c r="O8" s="28"/>
      <c r="P8" s="28"/>
      <c r="Q8" s="218" t="s">
        <v>227</v>
      </c>
      <c r="R8" s="218"/>
      <c r="S8" s="218"/>
      <c r="T8" s="218"/>
      <c r="U8" s="218"/>
      <c r="V8" s="218"/>
      <c r="W8" s="218"/>
    </row>
    <row r="9" spans="1:23">
      <c r="A9" s="28"/>
      <c r="B9" s="113" t="s">
        <v>45</v>
      </c>
      <c r="C9" s="28"/>
      <c r="D9" s="28"/>
      <c r="E9" s="119" t="s">
        <v>219</v>
      </c>
      <c r="F9" s="6"/>
      <c r="G9" s="119" t="s">
        <v>226</v>
      </c>
      <c r="H9" s="3"/>
      <c r="I9" s="119" t="s">
        <v>219</v>
      </c>
      <c r="J9" s="6"/>
      <c r="K9" s="119" t="s">
        <v>226</v>
      </c>
      <c r="M9" s="28"/>
      <c r="N9" s="113"/>
      <c r="O9" s="28"/>
      <c r="P9" s="28"/>
      <c r="Q9" s="119" t="s">
        <v>219</v>
      </c>
      <c r="R9" s="6"/>
      <c r="S9" s="119" t="s">
        <v>226</v>
      </c>
      <c r="T9" s="3"/>
      <c r="U9" s="119" t="s">
        <v>219</v>
      </c>
      <c r="V9" s="6"/>
      <c r="W9" s="119" t="s">
        <v>226</v>
      </c>
    </row>
    <row r="10" spans="1:23">
      <c r="A10" s="28"/>
      <c r="B10" s="28"/>
      <c r="C10" s="28"/>
      <c r="D10" s="28"/>
      <c r="E10" s="6"/>
      <c r="F10" s="6"/>
      <c r="G10" s="6"/>
      <c r="H10" s="3"/>
      <c r="I10" s="102"/>
      <c r="J10" s="3"/>
      <c r="K10" s="6"/>
      <c r="M10" s="28"/>
      <c r="N10" s="28"/>
      <c r="O10" s="28"/>
      <c r="P10" s="28"/>
      <c r="Q10" s="6"/>
      <c r="R10" s="6"/>
      <c r="S10" s="6"/>
      <c r="T10" s="3"/>
      <c r="U10" s="102"/>
      <c r="V10" s="3"/>
      <c r="W10" s="6"/>
    </row>
    <row r="11" spans="1:23" ht="21.75" thickBot="1">
      <c r="A11" s="9" t="s">
        <v>174</v>
      </c>
      <c r="B11" s="10"/>
      <c r="C11" s="10"/>
      <c r="D11" s="10"/>
      <c r="E11" s="117">
        <f>'PL 6 M'!E36</f>
        <v>106052.3</v>
      </c>
      <c r="F11" s="12"/>
      <c r="G11" s="117">
        <f>'PL 6 M'!G36</f>
        <v>26778</v>
      </c>
      <c r="H11" s="10"/>
      <c r="I11" s="117">
        <f>'PL 6 M'!I36</f>
        <v>55615</v>
      </c>
      <c r="J11" s="12"/>
      <c r="K11" s="117">
        <f>'PL 6 M'!K36</f>
        <v>1520</v>
      </c>
      <c r="M11" s="9" t="s">
        <v>174</v>
      </c>
      <c r="N11" s="10"/>
      <c r="O11" s="10"/>
      <c r="P11" s="10"/>
      <c r="Q11" s="117">
        <v>106052</v>
      </c>
      <c r="R11" s="12"/>
      <c r="S11" s="117">
        <v>26778</v>
      </c>
      <c r="T11" s="10"/>
      <c r="U11" s="117">
        <v>55616</v>
      </c>
      <c r="V11" s="12"/>
      <c r="W11" s="117">
        <v>1520</v>
      </c>
    </row>
    <row r="12" spans="1:23" ht="21.75" thickTop="1">
      <c r="A12" s="85"/>
      <c r="B12" s="10"/>
      <c r="C12" s="10"/>
      <c r="D12" s="10"/>
      <c r="E12" s="12"/>
      <c r="F12" s="69"/>
      <c r="G12" s="69"/>
      <c r="H12" s="10"/>
      <c r="I12" s="12"/>
      <c r="J12" s="86"/>
      <c r="K12" s="86"/>
      <c r="M12" s="85"/>
      <c r="N12" s="10"/>
      <c r="O12" s="10"/>
      <c r="P12" s="10"/>
      <c r="Q12" s="12"/>
      <c r="R12" s="69"/>
      <c r="S12" s="69"/>
      <c r="T12" s="10"/>
      <c r="U12" s="12"/>
      <c r="V12" s="86"/>
      <c r="W12" s="86"/>
    </row>
    <row r="13" spans="1:23" hidden="1">
      <c r="A13" s="9" t="s">
        <v>98</v>
      </c>
      <c r="B13" s="10"/>
      <c r="C13" s="10"/>
      <c r="D13" s="10"/>
      <c r="H13" s="10"/>
      <c r="I13" s="2"/>
      <c r="M13" s="9" t="s">
        <v>98</v>
      </c>
      <c r="N13" s="10"/>
      <c r="O13" s="10"/>
      <c r="P13" s="10"/>
      <c r="Q13" s="2"/>
      <c r="R13" s="2"/>
      <c r="S13" s="2"/>
      <c r="T13" s="10"/>
      <c r="U13" s="2"/>
      <c r="V13" s="2"/>
      <c r="W13" s="2"/>
    </row>
    <row r="14" spans="1:23" hidden="1">
      <c r="A14" s="85" t="s">
        <v>142</v>
      </c>
      <c r="B14" s="10"/>
      <c r="C14" s="10"/>
      <c r="D14" s="10"/>
      <c r="E14" s="12">
        <v>0</v>
      </c>
      <c r="F14" s="69"/>
      <c r="G14" s="12">
        <v>0</v>
      </c>
      <c r="H14" s="10"/>
      <c r="I14" s="12">
        <v>0</v>
      </c>
      <c r="J14" s="86"/>
      <c r="K14" s="86">
        <v>0</v>
      </c>
      <c r="M14" s="85" t="s">
        <v>142</v>
      </c>
      <c r="N14" s="10"/>
      <c r="O14" s="10"/>
      <c r="P14" s="10"/>
      <c r="Q14" s="12">
        <v>0</v>
      </c>
      <c r="R14" s="69"/>
      <c r="S14" s="12">
        <v>0</v>
      </c>
      <c r="T14" s="10"/>
      <c r="U14" s="12">
        <v>0</v>
      </c>
      <c r="V14" s="86"/>
      <c r="W14" s="86">
        <v>0</v>
      </c>
    </row>
    <row r="15" spans="1:23" hidden="1">
      <c r="A15" s="85" t="s">
        <v>143</v>
      </c>
      <c r="B15" s="10"/>
      <c r="C15" s="10"/>
      <c r="D15" s="10"/>
      <c r="E15" s="22">
        <v>0</v>
      </c>
      <c r="F15" s="12"/>
      <c r="G15" s="22">
        <v>0</v>
      </c>
      <c r="H15" s="10"/>
      <c r="I15" s="22">
        <v>0</v>
      </c>
      <c r="J15" s="12"/>
      <c r="K15" s="22">
        <v>0</v>
      </c>
      <c r="M15" s="85" t="s">
        <v>143</v>
      </c>
      <c r="N15" s="10"/>
      <c r="O15" s="10"/>
      <c r="P15" s="10"/>
      <c r="Q15" s="22">
        <v>0</v>
      </c>
      <c r="R15" s="12"/>
      <c r="S15" s="22">
        <v>0</v>
      </c>
      <c r="T15" s="10"/>
      <c r="U15" s="22">
        <v>0</v>
      </c>
      <c r="V15" s="12"/>
      <c r="W15" s="22">
        <v>0</v>
      </c>
    </row>
    <row r="16" spans="1:23" hidden="1">
      <c r="A16" s="71" t="s">
        <v>99</v>
      </c>
      <c r="B16" s="10"/>
      <c r="C16" s="10"/>
      <c r="D16" s="10"/>
      <c r="E16" s="16">
        <f>SUM(E14:E15)</f>
        <v>0</v>
      </c>
      <c r="F16" s="12"/>
      <c r="G16" s="16">
        <f>SUM(G14:G15)</f>
        <v>0</v>
      </c>
      <c r="H16" s="87"/>
      <c r="I16" s="16">
        <f>SUM(I14:I15)</f>
        <v>0</v>
      </c>
      <c r="J16" s="87"/>
      <c r="K16" s="16">
        <f>SUM(K14:K15)</f>
        <v>0</v>
      </c>
      <c r="M16" s="71" t="s">
        <v>99</v>
      </c>
      <c r="N16" s="10"/>
      <c r="O16" s="10"/>
      <c r="P16" s="10"/>
      <c r="Q16" s="16">
        <v>0</v>
      </c>
      <c r="R16" s="12"/>
      <c r="S16" s="16">
        <v>0</v>
      </c>
      <c r="T16" s="87"/>
      <c r="U16" s="16">
        <v>0</v>
      </c>
      <c r="V16" s="87"/>
      <c r="W16" s="16">
        <v>0</v>
      </c>
    </row>
    <row r="17" spans="1:23" ht="21.75" thickBot="1">
      <c r="A17" s="9" t="s">
        <v>78</v>
      </c>
      <c r="B17" s="10"/>
      <c r="C17" s="10"/>
      <c r="D17" s="10"/>
      <c r="E17" s="82">
        <f>+E16+E11</f>
        <v>106052.3</v>
      </c>
      <c r="F17" s="88"/>
      <c r="G17" s="82">
        <f>+G16+G11</f>
        <v>26778</v>
      </c>
      <c r="H17" s="10"/>
      <c r="I17" s="82">
        <f>+I16+I11</f>
        <v>55615</v>
      </c>
      <c r="J17" s="84"/>
      <c r="K17" s="82">
        <f>+K16+K11</f>
        <v>1520</v>
      </c>
      <c r="M17" s="9" t="s">
        <v>78</v>
      </c>
      <c r="N17" s="10"/>
      <c r="O17" s="10"/>
      <c r="P17" s="10"/>
      <c r="Q17" s="82">
        <v>106052</v>
      </c>
      <c r="R17" s="88"/>
      <c r="S17" s="82">
        <v>26778</v>
      </c>
      <c r="T17" s="10"/>
      <c r="U17" s="82">
        <v>55616</v>
      </c>
      <c r="V17" s="84"/>
      <c r="W17" s="82">
        <v>1520</v>
      </c>
    </row>
    <row r="18" spans="1:23" ht="21.75" thickTop="1">
      <c r="A18" s="9"/>
      <c r="B18" s="10"/>
      <c r="C18" s="10"/>
      <c r="D18" s="10"/>
      <c r="E18" s="12"/>
      <c r="F18" s="88"/>
      <c r="G18" s="12"/>
      <c r="H18" s="10"/>
      <c r="I18" s="12"/>
      <c r="J18" s="84"/>
      <c r="K18" s="12"/>
      <c r="M18" s="9"/>
      <c r="N18" s="10"/>
      <c r="O18" s="10"/>
      <c r="P18" s="10"/>
      <c r="Q18" s="12"/>
      <c r="R18" s="88"/>
      <c r="S18" s="12"/>
      <c r="T18" s="10"/>
      <c r="U18" s="12"/>
      <c r="V18" s="84"/>
      <c r="W18" s="12"/>
    </row>
    <row r="19" spans="1:23">
      <c r="A19" s="9" t="s">
        <v>100</v>
      </c>
      <c r="B19" s="10"/>
      <c r="C19" s="10"/>
      <c r="D19" s="10"/>
      <c r="E19" s="50"/>
      <c r="F19" s="50"/>
      <c r="G19" s="50"/>
      <c r="H19" s="87"/>
      <c r="I19" s="89"/>
      <c r="J19" s="10"/>
      <c r="M19" s="9" t="s">
        <v>100</v>
      </c>
      <c r="N19" s="10"/>
      <c r="O19" s="10"/>
      <c r="P19" s="10"/>
      <c r="Q19" s="50"/>
      <c r="R19" s="50"/>
      <c r="S19" s="50"/>
      <c r="T19" s="87"/>
      <c r="U19" s="89"/>
      <c r="V19" s="10"/>
      <c r="W19" s="2"/>
    </row>
    <row r="20" spans="1:23">
      <c r="A20" s="4" t="s">
        <v>96</v>
      </c>
      <c r="B20" s="10"/>
      <c r="C20" s="10"/>
      <c r="D20" s="10"/>
      <c r="E20" s="12">
        <f>E22-E21</f>
        <v>106239.3</v>
      </c>
      <c r="F20" s="12"/>
      <c r="G20" s="12">
        <f>G22-G21</f>
        <v>27654</v>
      </c>
      <c r="H20" s="80"/>
      <c r="I20" s="12">
        <f>I22-I21</f>
        <v>55615</v>
      </c>
      <c r="J20" s="81"/>
      <c r="K20" s="12">
        <f>K22-K21</f>
        <v>1520</v>
      </c>
      <c r="M20" s="4" t="s">
        <v>96</v>
      </c>
      <c r="N20" s="10"/>
      <c r="O20" s="10"/>
      <c r="P20" s="10"/>
      <c r="Q20" s="12">
        <v>106239</v>
      </c>
      <c r="R20" s="12"/>
      <c r="S20" s="12">
        <v>27654</v>
      </c>
      <c r="T20" s="80"/>
      <c r="U20" s="12">
        <v>55616</v>
      </c>
      <c r="V20" s="81"/>
      <c r="W20" s="12">
        <v>1520</v>
      </c>
    </row>
    <row r="21" spans="1:23">
      <c r="A21" s="4" t="s">
        <v>43</v>
      </c>
      <c r="B21" s="10"/>
      <c r="C21" s="10"/>
      <c r="D21" s="10"/>
      <c r="E21" s="12">
        <f>'PL 6 M'!E40</f>
        <v>-187</v>
      </c>
      <c r="F21" s="12"/>
      <c r="G21" s="12">
        <f>'PL 6 M'!G40</f>
        <v>-876</v>
      </c>
      <c r="H21" s="90"/>
      <c r="I21" s="12">
        <f>'PL 6 M'!I40</f>
        <v>0</v>
      </c>
      <c r="J21" s="12"/>
      <c r="K21" s="22">
        <f>'PL 6 M'!K40</f>
        <v>0</v>
      </c>
      <c r="M21" s="4" t="s">
        <v>43</v>
      </c>
      <c r="N21" s="10"/>
      <c r="O21" s="10"/>
      <c r="P21" s="10"/>
      <c r="Q21" s="12">
        <v>-187</v>
      </c>
      <c r="R21" s="12"/>
      <c r="S21" s="12">
        <v>-876</v>
      </c>
      <c r="T21" s="90"/>
      <c r="U21" s="12">
        <v>0</v>
      </c>
      <c r="V21" s="12"/>
      <c r="W21" s="22">
        <v>0</v>
      </c>
    </row>
    <row r="22" spans="1:23" ht="21.75" thickBot="1">
      <c r="B22" s="10"/>
      <c r="C22" s="10"/>
      <c r="D22" s="10"/>
      <c r="E22" s="82">
        <f>E17</f>
        <v>106052.3</v>
      </c>
      <c r="F22" s="12"/>
      <c r="G22" s="82">
        <f>G17</f>
        <v>26778</v>
      </c>
      <c r="H22" s="10"/>
      <c r="I22" s="82">
        <f>I17</f>
        <v>55615</v>
      </c>
      <c r="J22" s="10"/>
      <c r="K22" s="82">
        <f>K17</f>
        <v>1520</v>
      </c>
      <c r="M22" s="4"/>
      <c r="N22" s="10"/>
      <c r="O22" s="10"/>
      <c r="P22" s="10"/>
      <c r="Q22" s="82">
        <v>106052</v>
      </c>
      <c r="R22" s="12"/>
      <c r="S22" s="82">
        <v>26778</v>
      </c>
      <c r="T22" s="10"/>
      <c r="U22" s="82">
        <v>55616</v>
      </c>
      <c r="V22" s="10"/>
      <c r="W22" s="82">
        <v>1520</v>
      </c>
    </row>
    <row r="23" spans="1:23" ht="21.75" thickTop="1">
      <c r="A23" s="9"/>
      <c r="B23" s="10"/>
      <c r="C23" s="10"/>
      <c r="D23" s="10"/>
      <c r="E23" s="91"/>
      <c r="F23" s="91"/>
      <c r="G23" s="91"/>
      <c r="H23" s="10"/>
      <c r="I23" s="92"/>
      <c r="J23" s="91"/>
      <c r="K23" s="91"/>
      <c r="M23" s="9"/>
      <c r="N23" s="10"/>
      <c r="O23" s="10"/>
      <c r="P23" s="10"/>
      <c r="Q23" s="91"/>
      <c r="R23" s="91"/>
      <c r="S23" s="91"/>
      <c r="T23" s="10"/>
      <c r="U23" s="92"/>
      <c r="V23" s="91"/>
      <c r="W23" s="91"/>
    </row>
    <row r="24" spans="1:23">
      <c r="A24" s="93" t="s">
        <v>101</v>
      </c>
      <c r="E24" s="10"/>
      <c r="F24" s="10"/>
      <c r="G24" s="91"/>
      <c r="H24" s="91"/>
      <c r="I24" s="91"/>
      <c r="J24" s="10"/>
      <c r="K24" s="92"/>
      <c r="M24" s="93" t="s">
        <v>101</v>
      </c>
      <c r="N24" s="2"/>
      <c r="O24" s="2"/>
      <c r="P24" s="2"/>
      <c r="Q24" s="10"/>
      <c r="R24" s="10"/>
      <c r="S24" s="91"/>
      <c r="T24" s="91"/>
      <c r="U24" s="91"/>
      <c r="V24" s="10"/>
      <c r="W24" s="92"/>
    </row>
    <row r="25" spans="1:23" ht="21.75" thickBot="1">
      <c r="A25" s="94" t="s">
        <v>102</v>
      </c>
      <c r="B25" s="10"/>
      <c r="C25" s="10"/>
      <c r="D25" s="10"/>
      <c r="E25" s="195">
        <f>E17/E26</f>
        <v>2.9061523596458874E-2</v>
      </c>
      <c r="F25" s="196"/>
      <c r="G25" s="197">
        <f>G17/G26</f>
        <v>9.1551441017219994E-3</v>
      </c>
      <c r="H25" s="198">
        <f>I17/I26</f>
        <v>1.5240184652450349E-2</v>
      </c>
      <c r="I25" s="195">
        <f>I17/I26</f>
        <v>1.5240184652450349E-2</v>
      </c>
      <c r="J25" s="196"/>
      <c r="K25" s="195">
        <f>K17/K26</f>
        <v>5.1967357661578313E-4</v>
      </c>
      <c r="M25" s="94" t="s">
        <v>102</v>
      </c>
      <c r="N25" s="10"/>
      <c r="O25" s="10"/>
      <c r="P25" s="10"/>
      <c r="Q25" s="95">
        <v>0.124</v>
      </c>
      <c r="R25" s="96"/>
      <c r="S25" s="97">
        <v>1E-3</v>
      </c>
      <c r="T25" s="98"/>
      <c r="U25" s="95">
        <v>6.5000000000000002E-2</v>
      </c>
      <c r="V25" s="96"/>
      <c r="W25" s="95">
        <v>-3.0000000000000001E-3</v>
      </c>
    </row>
    <row r="26" spans="1:23" ht="22.5" thickTop="1" thickBot="1">
      <c r="A26" s="59" t="s">
        <v>103</v>
      </c>
      <c r="B26" s="10"/>
      <c r="E26" s="199">
        <v>3649234</v>
      </c>
      <c r="F26" s="200"/>
      <c r="G26" s="201">
        <v>2924913</v>
      </c>
      <c r="H26" s="202"/>
      <c r="I26" s="199">
        <v>3649234</v>
      </c>
      <c r="J26" s="202"/>
      <c r="K26" s="203">
        <v>2924913</v>
      </c>
      <c r="M26" s="59" t="s">
        <v>103</v>
      </c>
      <c r="N26" s="10"/>
      <c r="O26" s="2"/>
      <c r="P26" s="2"/>
      <c r="Q26" s="126">
        <v>1943433</v>
      </c>
      <c r="R26" s="100"/>
      <c r="S26" s="99">
        <v>1931625</v>
      </c>
      <c r="T26" s="2"/>
      <c r="U26" s="126">
        <v>1943433</v>
      </c>
      <c r="V26" s="2"/>
      <c r="W26" s="19">
        <v>1931625</v>
      </c>
    </row>
    <row r="27" spans="1:23" ht="21.75" thickTop="1"/>
    <row r="28" spans="1:23">
      <c r="A28" s="120" t="s">
        <v>188</v>
      </c>
    </row>
    <row r="29" spans="1:23">
      <c r="A29" s="2"/>
    </row>
    <row r="30" spans="1:23">
      <c r="A30" s="2"/>
    </row>
    <row r="31" spans="1:23">
      <c r="A31" s="20"/>
    </row>
    <row r="32" spans="1:23">
      <c r="A32" s="20"/>
    </row>
    <row r="33" spans="1:14">
      <c r="A33" s="20"/>
    </row>
    <row r="34" spans="1:14">
      <c r="A34" s="20"/>
    </row>
    <row r="35" spans="1:14">
      <c r="A35" s="20"/>
    </row>
    <row r="36" spans="1:14">
      <c r="A36" s="20"/>
    </row>
    <row r="37" spans="1:14">
      <c r="A37" s="20"/>
    </row>
    <row r="38" spans="1:14">
      <c r="A38" s="20"/>
    </row>
    <row r="39" spans="1:14">
      <c r="A39" s="20"/>
    </row>
    <row r="40" spans="1:14">
      <c r="A40" s="20"/>
    </row>
    <row r="41" spans="1:14">
      <c r="A41" s="20"/>
    </row>
    <row r="42" spans="1:14">
      <c r="A42" s="20"/>
    </row>
    <row r="43" spans="1:14">
      <c r="A43" s="20"/>
    </row>
    <row r="44" spans="1:14">
      <c r="A44" s="20"/>
    </row>
    <row r="45" spans="1:14">
      <c r="A45" s="10" t="s">
        <v>1</v>
      </c>
      <c r="G45" s="10"/>
      <c r="H45" s="10" t="s">
        <v>2</v>
      </c>
      <c r="I45" s="10"/>
    </row>
    <row r="46" spans="1:14">
      <c r="A46" s="10" t="s">
        <v>148</v>
      </c>
      <c r="G46" s="10"/>
      <c r="H46" s="116" t="s">
        <v>149</v>
      </c>
      <c r="I46" s="10"/>
    </row>
    <row r="47" spans="1:14" ht="21.75" customHeight="1">
      <c r="A47" s="20"/>
    </row>
    <row r="48" spans="1:14" s="103" customFormat="1">
      <c r="C48" s="10"/>
      <c r="D48" s="10"/>
      <c r="E48" s="10"/>
      <c r="J48" s="10"/>
      <c r="K48" s="10"/>
      <c r="L48" s="10"/>
      <c r="M48" s="10"/>
      <c r="N48" s="10"/>
    </row>
    <row r="49" spans="1:11">
      <c r="A49" s="226" t="s">
        <v>169</v>
      </c>
      <c r="B49" s="227"/>
      <c r="C49" s="227"/>
      <c r="D49" s="227"/>
      <c r="E49" s="227"/>
      <c r="F49" s="227"/>
      <c r="G49" s="227"/>
      <c r="H49" s="227"/>
      <c r="I49" s="227"/>
      <c r="J49" s="227"/>
      <c r="K49" s="227"/>
    </row>
  </sheetData>
  <mergeCells count="16">
    <mergeCell ref="E8:K8"/>
    <mergeCell ref="A49:K49"/>
    <mergeCell ref="I1:K1"/>
    <mergeCell ref="A2:K2"/>
    <mergeCell ref="A3:K3"/>
    <mergeCell ref="A4:K4"/>
    <mergeCell ref="E6:K6"/>
    <mergeCell ref="E7:G7"/>
    <mergeCell ref="I7:K7"/>
    <mergeCell ref="Q8:W8"/>
    <mergeCell ref="M2:W2"/>
    <mergeCell ref="M3:W3"/>
    <mergeCell ref="M4:W4"/>
    <mergeCell ref="Q6:W6"/>
    <mergeCell ref="Q7:S7"/>
    <mergeCell ref="U7:W7"/>
  </mergeCells>
  <pageMargins left="0.70866141732283472" right="0.15748031496062992" top="0.59055118110236227" bottom="0.43307086614173229" header="0.31496062992125984" footer="0.31496062992125984"/>
  <pageSetup paperSize="9" scale="7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84052-2C38-4188-9E04-DA9DCE1DDF6C}">
  <sheetPr>
    <tabColor rgb="FFCCFF66"/>
    <pageSetUpPr fitToPage="1"/>
  </sheetPr>
  <dimension ref="A1:AJ209"/>
  <sheetViews>
    <sheetView showGridLines="0" view="pageBreakPreview" topLeftCell="B105" zoomScale="50" zoomScaleNormal="115" zoomScaleSheetLayoutView="50" workbookViewId="0">
      <selection activeCell="B120" sqref="B120:L120"/>
    </sheetView>
  </sheetViews>
  <sheetFormatPr defaultColWidth="9" defaultRowHeight="21"/>
  <cols>
    <col min="1" max="1" width="4.7109375" style="59" hidden="1" customWidth="1"/>
    <col min="2" max="2" width="4.28515625" style="53" customWidth="1"/>
    <col min="3" max="3" width="51.5703125" style="53" customWidth="1"/>
    <col min="4" max="4" width="7.7109375" style="59" hidden="1" customWidth="1"/>
    <col min="5" max="5" width="0.7109375" style="59" customWidth="1"/>
    <col min="6" max="6" width="15.140625" style="59" customWidth="1"/>
    <col min="7" max="7" width="0.7109375" style="59" customWidth="1"/>
    <col min="8" max="8" width="15.140625" style="59" customWidth="1"/>
    <col min="9" max="9" width="0.7109375" style="59" customWidth="1"/>
    <col min="10" max="10" width="15.140625" style="59" customWidth="1"/>
    <col min="11" max="11" width="0.7109375" style="59" customWidth="1"/>
    <col min="12" max="12" width="15.140625" style="59" customWidth="1"/>
    <col min="13" max="14" width="9" style="59"/>
    <col min="15" max="15" width="38.7109375" style="59" customWidth="1"/>
    <col min="16" max="18" width="9" style="59"/>
    <col min="19" max="19" width="3.140625" style="59" customWidth="1"/>
    <col min="20" max="20" width="9" style="59"/>
    <col min="21" max="21" width="4.5703125" style="59" customWidth="1"/>
    <col min="22" max="22" width="9" style="59"/>
    <col min="23" max="23" width="3.7109375" style="59" customWidth="1"/>
    <col min="24" max="16384" width="9" style="59"/>
  </cols>
  <sheetData>
    <row r="1" spans="2:24">
      <c r="J1" s="228" t="s">
        <v>202</v>
      </c>
      <c r="K1" s="228"/>
      <c r="L1" s="228"/>
    </row>
    <row r="2" spans="2:24">
      <c r="B2" s="233" t="s">
        <v>49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N2" s="233" t="s">
        <v>49</v>
      </c>
      <c r="O2" s="233"/>
      <c r="P2" s="233"/>
      <c r="Q2" s="233"/>
      <c r="R2" s="233"/>
      <c r="S2" s="233"/>
      <c r="T2" s="233"/>
      <c r="U2" s="233"/>
      <c r="V2" s="233"/>
      <c r="W2" s="233"/>
      <c r="X2" s="233"/>
    </row>
    <row r="3" spans="2:24">
      <c r="B3" s="234" t="s">
        <v>105</v>
      </c>
      <c r="C3" s="234"/>
      <c r="D3" s="234"/>
      <c r="E3" s="234"/>
      <c r="F3" s="234"/>
      <c r="G3" s="234"/>
      <c r="H3" s="234"/>
      <c r="I3" s="234"/>
      <c r="J3" s="234"/>
      <c r="K3" s="234"/>
      <c r="L3" s="234"/>
      <c r="N3" s="234" t="s">
        <v>105</v>
      </c>
      <c r="O3" s="234"/>
      <c r="P3" s="234"/>
      <c r="Q3" s="234"/>
      <c r="R3" s="234"/>
      <c r="S3" s="234"/>
      <c r="T3" s="234"/>
      <c r="U3" s="234"/>
      <c r="V3" s="234"/>
      <c r="W3" s="234"/>
      <c r="X3" s="234"/>
    </row>
    <row r="4" spans="2:24">
      <c r="B4" s="233" t="s">
        <v>220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N4" s="233" t="s">
        <v>220</v>
      </c>
      <c r="O4" s="233"/>
      <c r="P4" s="233"/>
      <c r="Q4" s="233"/>
      <c r="R4" s="233"/>
      <c r="S4" s="233"/>
      <c r="T4" s="233"/>
      <c r="U4" s="233"/>
      <c r="V4" s="233"/>
      <c r="W4" s="233"/>
      <c r="X4" s="233"/>
    </row>
    <row r="5" spans="2:24"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</row>
    <row r="6" spans="2:24">
      <c r="B6" s="93"/>
      <c r="C6" s="93"/>
      <c r="F6" s="230" t="s">
        <v>46</v>
      </c>
      <c r="G6" s="230"/>
      <c r="H6" s="230"/>
      <c r="I6" s="230"/>
      <c r="J6" s="230"/>
      <c r="K6" s="230"/>
      <c r="L6" s="230"/>
      <c r="N6" s="93"/>
      <c r="O6" s="93"/>
      <c r="R6" s="230" t="s">
        <v>46</v>
      </c>
      <c r="S6" s="230"/>
      <c r="T6" s="230"/>
      <c r="U6" s="230"/>
      <c r="V6" s="230"/>
      <c r="W6" s="230"/>
      <c r="X6" s="230"/>
    </row>
    <row r="7" spans="2:24">
      <c r="B7" s="93"/>
      <c r="C7" s="93"/>
      <c r="F7" s="231" t="s">
        <v>47</v>
      </c>
      <c r="G7" s="231"/>
      <c r="H7" s="231"/>
      <c r="J7" s="230" t="s">
        <v>48</v>
      </c>
      <c r="K7" s="230"/>
      <c r="L7" s="230"/>
      <c r="N7" s="93"/>
      <c r="O7" s="93"/>
      <c r="R7" s="231" t="s">
        <v>47</v>
      </c>
      <c r="S7" s="231"/>
      <c r="T7" s="231"/>
      <c r="V7" s="230" t="s">
        <v>48</v>
      </c>
      <c r="W7" s="230"/>
      <c r="X7" s="230"/>
    </row>
    <row r="8" spans="2:24">
      <c r="B8" s="93"/>
      <c r="C8" s="93"/>
      <c r="F8" s="218" t="s">
        <v>227</v>
      </c>
      <c r="G8" s="218"/>
      <c r="H8" s="218"/>
      <c r="I8" s="218"/>
      <c r="J8" s="218"/>
      <c r="K8" s="218"/>
      <c r="L8" s="218"/>
      <c r="N8" s="93"/>
      <c r="O8" s="93"/>
      <c r="R8" s="218" t="s">
        <v>227</v>
      </c>
      <c r="S8" s="218"/>
      <c r="T8" s="218"/>
      <c r="U8" s="218"/>
      <c r="V8" s="218"/>
      <c r="W8" s="218"/>
      <c r="X8" s="218"/>
    </row>
    <row r="9" spans="2:24">
      <c r="D9" s="149" t="s">
        <v>0</v>
      </c>
      <c r="E9" s="150"/>
      <c r="F9" s="119" t="s">
        <v>219</v>
      </c>
      <c r="G9" s="6"/>
      <c r="H9" s="119" t="s">
        <v>226</v>
      </c>
      <c r="I9" s="3"/>
      <c r="J9" s="119" t="s">
        <v>219</v>
      </c>
      <c r="K9" s="6"/>
      <c r="L9" s="119" t="s">
        <v>226</v>
      </c>
      <c r="N9" s="53"/>
      <c r="O9" s="53"/>
      <c r="P9" s="149" t="s">
        <v>0</v>
      </c>
      <c r="Q9" s="150"/>
      <c r="R9" s="119" t="s">
        <v>219</v>
      </c>
      <c r="S9" s="6"/>
      <c r="T9" s="119" t="s">
        <v>226</v>
      </c>
      <c r="U9" s="3"/>
      <c r="V9" s="119" t="s">
        <v>219</v>
      </c>
      <c r="W9" s="6"/>
      <c r="X9" s="119" t="s">
        <v>226</v>
      </c>
    </row>
    <row r="10" spans="2:24">
      <c r="B10" s="151" t="s">
        <v>106</v>
      </c>
      <c r="C10" s="101"/>
      <c r="N10" s="151" t="s">
        <v>106</v>
      </c>
      <c r="O10" s="101"/>
    </row>
    <row r="11" spans="2:24">
      <c r="B11" s="152" t="s">
        <v>107</v>
      </c>
      <c r="E11" s="153"/>
      <c r="F11" s="153">
        <f>'PL 6 M'!E36</f>
        <v>106052.3</v>
      </c>
      <c r="G11" s="153"/>
      <c r="H11" s="153">
        <f>'PL 6 M'!G36</f>
        <v>26778</v>
      </c>
      <c r="I11" s="153"/>
      <c r="J11" s="153">
        <f>'PL 6 M'!I36</f>
        <v>55615</v>
      </c>
      <c r="K11" s="153"/>
      <c r="L11" s="15">
        <f>'PL 6 M'!K36</f>
        <v>1520</v>
      </c>
      <c r="N11" s="152" t="s">
        <v>107</v>
      </c>
      <c r="O11" s="53"/>
      <c r="Q11" s="153"/>
      <c r="R11" s="153">
        <v>106052</v>
      </c>
      <c r="S11" s="153"/>
      <c r="T11" s="153">
        <v>26778</v>
      </c>
      <c r="U11" s="153"/>
      <c r="V11" s="153">
        <v>55616</v>
      </c>
      <c r="W11" s="153"/>
      <c r="X11" s="15">
        <v>1520</v>
      </c>
    </row>
    <row r="12" spans="2:24">
      <c r="B12" s="154" t="s">
        <v>170</v>
      </c>
      <c r="C12" s="154"/>
      <c r="E12" s="39"/>
      <c r="F12" s="153"/>
      <c r="G12" s="153"/>
      <c r="H12" s="153"/>
      <c r="I12" s="39"/>
      <c r="J12" s="153"/>
      <c r="K12" s="39"/>
      <c r="L12" s="15"/>
      <c r="N12" s="154" t="s">
        <v>170</v>
      </c>
      <c r="O12" s="154"/>
      <c r="Q12" s="39"/>
      <c r="R12" s="153"/>
      <c r="S12" s="153"/>
      <c r="T12" s="153"/>
      <c r="U12" s="39"/>
      <c r="V12" s="153"/>
      <c r="W12" s="39"/>
      <c r="X12" s="15"/>
    </row>
    <row r="13" spans="2:24">
      <c r="B13" s="59"/>
      <c r="C13" s="152" t="s">
        <v>108</v>
      </c>
      <c r="E13" s="39"/>
      <c r="F13" s="188">
        <v>23802</v>
      </c>
      <c r="G13" s="45"/>
      <c r="H13" s="45">
        <v>17110</v>
      </c>
      <c r="I13" s="39"/>
      <c r="J13" s="45">
        <v>3828</v>
      </c>
      <c r="K13" s="45"/>
      <c r="L13" s="45">
        <v>7399</v>
      </c>
      <c r="O13" s="152" t="s">
        <v>108</v>
      </c>
      <c r="Q13" s="39"/>
      <c r="R13" s="45">
        <v>63610</v>
      </c>
      <c r="S13" s="45"/>
      <c r="T13" s="45">
        <v>17110</v>
      </c>
      <c r="U13" s="39"/>
      <c r="V13" s="45">
        <v>3828</v>
      </c>
      <c r="W13" s="45"/>
      <c r="X13" s="45">
        <v>7399</v>
      </c>
    </row>
    <row r="14" spans="2:24">
      <c r="B14" s="59"/>
      <c r="C14" s="152" t="s">
        <v>109</v>
      </c>
      <c r="E14" s="39"/>
      <c r="F14" s="45">
        <v>7976</v>
      </c>
      <c r="G14" s="45"/>
      <c r="H14" s="45">
        <v>2709</v>
      </c>
      <c r="I14" s="39"/>
      <c r="J14" s="45">
        <v>7731</v>
      </c>
      <c r="K14" s="45"/>
      <c r="L14" s="45">
        <v>2623</v>
      </c>
      <c r="O14" s="152" t="s">
        <v>109</v>
      </c>
      <c r="Q14" s="39"/>
      <c r="R14" s="45">
        <v>7976</v>
      </c>
      <c r="S14" s="45"/>
      <c r="T14" s="45">
        <v>2709</v>
      </c>
      <c r="U14" s="39"/>
      <c r="V14" s="45">
        <v>7731</v>
      </c>
      <c r="W14" s="45"/>
      <c r="X14" s="45">
        <v>2623</v>
      </c>
    </row>
    <row r="15" spans="2:24" hidden="1">
      <c r="B15" s="59"/>
      <c r="C15" s="53" t="s">
        <v>141</v>
      </c>
      <c r="E15" s="39"/>
      <c r="F15" s="12">
        <v>0</v>
      </c>
      <c r="G15" s="45"/>
      <c r="H15" s="12"/>
      <c r="I15" s="39"/>
      <c r="J15" s="12"/>
      <c r="K15" s="45"/>
      <c r="L15" s="12">
        <v>0</v>
      </c>
      <c r="O15" s="53" t="s">
        <v>141</v>
      </c>
      <c r="Q15" s="39"/>
      <c r="R15" s="12">
        <v>0</v>
      </c>
      <c r="S15" s="45"/>
      <c r="T15" s="12"/>
      <c r="U15" s="39"/>
      <c r="V15" s="12"/>
      <c r="W15" s="45"/>
      <c r="X15" s="12">
        <v>0</v>
      </c>
    </row>
    <row r="16" spans="2:24" hidden="1">
      <c r="B16" s="59"/>
      <c r="C16" s="53" t="s">
        <v>206</v>
      </c>
      <c r="E16" s="39"/>
      <c r="F16" s="12">
        <v>0</v>
      </c>
      <c r="G16" s="45"/>
      <c r="H16" s="12">
        <v>0</v>
      </c>
      <c r="I16" s="155"/>
      <c r="J16" s="12">
        <v>0</v>
      </c>
      <c r="K16" s="45"/>
      <c r="L16" s="12">
        <v>0</v>
      </c>
      <c r="O16" s="53" t="s">
        <v>206</v>
      </c>
      <c r="Q16" s="39"/>
      <c r="R16" s="12">
        <v>0</v>
      </c>
      <c r="S16" s="45"/>
      <c r="T16" s="12">
        <v>0</v>
      </c>
      <c r="U16" s="155"/>
      <c r="V16" s="12">
        <v>0</v>
      </c>
      <c r="W16" s="45"/>
      <c r="X16" s="12">
        <v>0</v>
      </c>
    </row>
    <row r="17" spans="2:24">
      <c r="B17" s="59"/>
      <c r="C17" s="152" t="s">
        <v>110</v>
      </c>
      <c r="E17" s="39"/>
      <c r="F17" s="45">
        <v>-1202</v>
      </c>
      <c r="G17" s="45"/>
      <c r="H17" s="12">
        <v>-221</v>
      </c>
      <c r="I17" s="39"/>
      <c r="J17" s="45">
        <v>-1202</v>
      </c>
      <c r="K17" s="45"/>
      <c r="L17" s="12">
        <v>-221</v>
      </c>
      <c r="O17" s="152" t="s">
        <v>110</v>
      </c>
      <c r="Q17" s="39"/>
      <c r="R17" s="45">
        <v>-1202</v>
      </c>
      <c r="S17" s="45"/>
      <c r="T17" s="12">
        <v>-221</v>
      </c>
      <c r="U17" s="39"/>
      <c r="V17" s="45">
        <v>-1202</v>
      </c>
      <c r="W17" s="45"/>
      <c r="X17" s="12">
        <v>-221</v>
      </c>
    </row>
    <row r="18" spans="2:24" hidden="1">
      <c r="B18" s="59"/>
      <c r="C18" s="152" t="s">
        <v>183</v>
      </c>
      <c r="E18" s="39"/>
      <c r="F18" s="45"/>
      <c r="G18" s="45"/>
      <c r="H18" s="12"/>
      <c r="I18" s="39"/>
      <c r="J18" s="45"/>
      <c r="K18" s="45"/>
      <c r="L18" s="12"/>
      <c r="O18" s="152" t="s">
        <v>183</v>
      </c>
      <c r="Q18" s="39"/>
      <c r="R18" s="45"/>
      <c r="S18" s="45"/>
      <c r="T18" s="12"/>
      <c r="U18" s="39"/>
      <c r="V18" s="45"/>
      <c r="W18" s="45"/>
      <c r="X18" s="12"/>
    </row>
    <row r="19" spans="2:24">
      <c r="B19" s="59"/>
      <c r="C19" s="156" t="s">
        <v>145</v>
      </c>
      <c r="E19" s="157"/>
      <c r="F19" s="45">
        <v>0</v>
      </c>
      <c r="G19" s="45"/>
      <c r="H19" s="12">
        <v>673</v>
      </c>
      <c r="I19" s="157"/>
      <c r="J19" s="45">
        <v>0</v>
      </c>
      <c r="K19" s="45"/>
      <c r="L19" s="12">
        <v>673</v>
      </c>
      <c r="O19" s="156" t="s">
        <v>145</v>
      </c>
      <c r="Q19" s="157"/>
      <c r="R19" s="45">
        <v>0</v>
      </c>
      <c r="S19" s="45"/>
      <c r="T19" s="12">
        <v>673</v>
      </c>
      <c r="U19" s="157"/>
      <c r="V19" s="45">
        <v>0</v>
      </c>
      <c r="W19" s="45"/>
      <c r="X19" s="12">
        <v>673</v>
      </c>
    </row>
    <row r="20" spans="2:24">
      <c r="B20" s="59"/>
      <c r="C20" s="156" t="s">
        <v>111</v>
      </c>
      <c r="E20" s="157"/>
      <c r="F20" s="188">
        <v>402</v>
      </c>
      <c r="G20" s="45"/>
      <c r="H20" s="45">
        <v>257</v>
      </c>
      <c r="I20" s="157"/>
      <c r="J20" s="188">
        <v>137</v>
      </c>
      <c r="K20" s="157"/>
      <c r="L20" s="45">
        <v>112</v>
      </c>
      <c r="O20" s="156" t="s">
        <v>111</v>
      </c>
      <c r="Q20" s="157"/>
      <c r="R20" s="45">
        <v>321</v>
      </c>
      <c r="S20" s="45"/>
      <c r="T20" s="45">
        <v>257</v>
      </c>
      <c r="U20" s="157"/>
      <c r="V20" s="45">
        <v>138</v>
      </c>
      <c r="W20" s="157"/>
      <c r="X20" s="45">
        <v>112</v>
      </c>
    </row>
    <row r="21" spans="2:24">
      <c r="B21" s="59"/>
      <c r="C21" s="156" t="s">
        <v>112</v>
      </c>
      <c r="E21" s="157"/>
      <c r="F21" s="45">
        <v>-712</v>
      </c>
      <c r="G21" s="45"/>
      <c r="H21" s="45">
        <v>-10890</v>
      </c>
      <c r="I21" s="157"/>
      <c r="J21" s="45">
        <v>-9</v>
      </c>
      <c r="K21" s="157"/>
      <c r="L21" s="45">
        <v>-6259</v>
      </c>
      <c r="O21" s="156" t="s">
        <v>112</v>
      </c>
      <c r="Q21" s="157"/>
      <c r="R21" s="45">
        <v>-712</v>
      </c>
      <c r="S21" s="45"/>
      <c r="T21" s="45">
        <v>-10890</v>
      </c>
      <c r="U21" s="157"/>
      <c r="V21" s="45">
        <v>-9</v>
      </c>
      <c r="W21" s="157"/>
      <c r="X21" s="45">
        <v>-6259</v>
      </c>
    </row>
    <row r="22" spans="2:24">
      <c r="B22" s="59"/>
      <c r="C22" s="158" t="s">
        <v>113</v>
      </c>
      <c r="E22" s="157"/>
      <c r="F22" s="12">
        <v>-1912</v>
      </c>
      <c r="G22" s="45"/>
      <c r="H22" s="45">
        <v>-3760</v>
      </c>
      <c r="I22" s="157"/>
      <c r="J22" s="12">
        <v>-1869</v>
      </c>
      <c r="K22" s="157"/>
      <c r="L22" s="15">
        <v>-1892</v>
      </c>
      <c r="O22" s="158" t="s">
        <v>113</v>
      </c>
      <c r="Q22" s="157"/>
      <c r="R22" s="12">
        <v>-1912</v>
      </c>
      <c r="S22" s="45"/>
      <c r="T22" s="45">
        <v>-3760</v>
      </c>
      <c r="U22" s="157"/>
      <c r="V22" s="12">
        <v>-1869</v>
      </c>
      <c r="W22" s="157"/>
      <c r="X22" s="15">
        <v>-1892</v>
      </c>
    </row>
    <row r="23" spans="2:24" hidden="1">
      <c r="B23" s="59"/>
      <c r="C23" s="156" t="s">
        <v>159</v>
      </c>
      <c r="E23" s="157"/>
      <c r="F23" s="12"/>
      <c r="G23" s="45"/>
      <c r="H23" s="153"/>
      <c r="I23" s="157"/>
      <c r="J23" s="12"/>
      <c r="K23" s="157"/>
      <c r="L23" s="153"/>
      <c r="O23" s="156" t="s">
        <v>159</v>
      </c>
      <c r="Q23" s="157"/>
      <c r="R23" s="12"/>
      <c r="S23" s="45"/>
      <c r="T23" s="153"/>
      <c r="U23" s="157"/>
      <c r="V23" s="12"/>
      <c r="W23" s="157"/>
      <c r="X23" s="153"/>
    </row>
    <row r="24" spans="2:24" hidden="1">
      <c r="B24" s="59"/>
      <c r="C24" s="156" t="s">
        <v>114</v>
      </c>
      <c r="E24" s="157"/>
      <c r="F24" s="12"/>
      <c r="G24" s="45"/>
      <c r="H24" s="153"/>
      <c r="I24" s="157"/>
      <c r="J24" s="12"/>
      <c r="K24" s="157"/>
      <c r="L24" s="153"/>
      <c r="O24" s="156" t="s">
        <v>114</v>
      </c>
      <c r="Q24" s="157"/>
      <c r="R24" s="12"/>
      <c r="S24" s="45"/>
      <c r="T24" s="153"/>
      <c r="U24" s="157"/>
      <c r="V24" s="12"/>
      <c r="W24" s="157"/>
      <c r="X24" s="153"/>
    </row>
    <row r="25" spans="2:24">
      <c r="B25" s="59"/>
      <c r="C25" s="156" t="s">
        <v>253</v>
      </c>
      <c r="D25" s="158"/>
      <c r="E25" s="158"/>
      <c r="F25" s="153">
        <v>-111581</v>
      </c>
      <c r="G25" s="45"/>
      <c r="H25" s="12">
        <v>0</v>
      </c>
      <c r="I25" s="158"/>
      <c r="J25" s="153">
        <v>-110715</v>
      </c>
      <c r="K25" s="157"/>
      <c r="L25" s="12">
        <v>0</v>
      </c>
      <c r="O25" s="156" t="s">
        <v>253</v>
      </c>
      <c r="P25" s="158"/>
      <c r="Q25" s="158"/>
      <c r="R25" s="153">
        <v>-111581</v>
      </c>
      <c r="S25" s="45"/>
      <c r="T25" s="12">
        <v>0</v>
      </c>
      <c r="U25" s="158"/>
      <c r="V25" s="153">
        <v>-110715</v>
      </c>
      <c r="W25" s="157"/>
      <c r="X25" s="12">
        <v>0</v>
      </c>
    </row>
    <row r="26" spans="2:24" hidden="1">
      <c r="B26" s="59"/>
      <c r="C26" s="158" t="s">
        <v>115</v>
      </c>
      <c r="D26" s="158"/>
      <c r="E26" s="158"/>
      <c r="F26" s="153"/>
      <c r="G26" s="45"/>
      <c r="H26" s="45"/>
      <c r="I26" s="158"/>
      <c r="J26" s="12"/>
      <c r="K26" s="157"/>
      <c r="L26" s="12"/>
      <c r="O26" s="158" t="s">
        <v>115</v>
      </c>
      <c r="P26" s="158"/>
      <c r="Q26" s="158"/>
      <c r="R26" s="153"/>
      <c r="S26" s="45"/>
      <c r="T26" s="45"/>
      <c r="U26" s="158"/>
      <c r="V26" s="12"/>
      <c r="W26" s="157"/>
      <c r="X26" s="12"/>
    </row>
    <row r="27" spans="2:24" hidden="1">
      <c r="B27" s="59"/>
      <c r="C27" s="158" t="s">
        <v>139</v>
      </c>
      <c r="D27" s="158"/>
      <c r="E27" s="158"/>
      <c r="F27" s="153"/>
      <c r="G27" s="45"/>
      <c r="H27" s="12"/>
      <c r="I27" s="45"/>
      <c r="J27" s="12"/>
      <c r="K27" s="45"/>
      <c r="L27" s="12"/>
      <c r="O27" s="158" t="s">
        <v>139</v>
      </c>
      <c r="P27" s="158"/>
      <c r="Q27" s="158"/>
      <c r="R27" s="153"/>
      <c r="S27" s="45"/>
      <c r="T27" s="12"/>
      <c r="U27" s="45"/>
      <c r="V27" s="12"/>
      <c r="W27" s="45"/>
      <c r="X27" s="12"/>
    </row>
    <row r="28" spans="2:24">
      <c r="B28" s="59"/>
      <c r="C28" s="158" t="s">
        <v>205</v>
      </c>
      <c r="D28" s="158"/>
      <c r="E28" s="158"/>
      <c r="F28" s="12">
        <v>-3</v>
      </c>
      <c r="G28" s="45"/>
      <c r="H28" s="12">
        <v>0</v>
      </c>
      <c r="I28" s="45"/>
      <c r="J28" s="12">
        <v>0</v>
      </c>
      <c r="K28" s="45"/>
      <c r="L28" s="12">
        <v>0</v>
      </c>
      <c r="O28" s="158" t="s">
        <v>205</v>
      </c>
      <c r="P28" s="158"/>
      <c r="Q28" s="158"/>
      <c r="R28" s="12">
        <v>-3</v>
      </c>
      <c r="S28" s="45"/>
      <c r="T28" s="12">
        <v>0</v>
      </c>
      <c r="U28" s="45"/>
      <c r="V28" s="12">
        <v>0</v>
      </c>
      <c r="W28" s="45"/>
      <c r="X28" s="12">
        <v>0</v>
      </c>
    </row>
    <row r="29" spans="2:24">
      <c r="B29" s="59"/>
      <c r="C29" s="158" t="s">
        <v>140</v>
      </c>
      <c r="D29" s="158"/>
      <c r="E29" s="158"/>
      <c r="F29" s="12">
        <v>-48059</v>
      </c>
      <c r="G29" s="45"/>
      <c r="H29" s="153">
        <v>-24263</v>
      </c>
      <c r="I29" s="45"/>
      <c r="J29" s="12">
        <v>0</v>
      </c>
      <c r="K29" s="45"/>
      <c r="L29" s="12">
        <v>0</v>
      </c>
      <c r="O29" s="158" t="s">
        <v>140</v>
      </c>
      <c r="P29" s="158"/>
      <c r="Q29" s="158"/>
      <c r="R29" s="12">
        <v>-48059</v>
      </c>
      <c r="S29" s="45"/>
      <c r="T29" s="153">
        <v>-24263</v>
      </c>
      <c r="U29" s="45"/>
      <c r="V29" s="12">
        <v>0</v>
      </c>
      <c r="W29" s="45"/>
      <c r="X29" s="12">
        <v>0</v>
      </c>
    </row>
    <row r="30" spans="2:24">
      <c r="B30" s="59"/>
      <c r="C30" s="156" t="s">
        <v>160</v>
      </c>
      <c r="E30" s="157"/>
      <c r="F30" s="12">
        <v>0</v>
      </c>
      <c r="G30" s="45"/>
      <c r="H30" s="12">
        <v>0</v>
      </c>
      <c r="I30" s="157"/>
      <c r="J30" s="12">
        <v>0</v>
      </c>
      <c r="K30" s="157"/>
      <c r="L30" s="12">
        <v>-973</v>
      </c>
      <c r="O30" s="156" t="s">
        <v>160</v>
      </c>
      <c r="Q30" s="157"/>
      <c r="R30" s="12">
        <v>0</v>
      </c>
      <c r="S30" s="45"/>
      <c r="T30" s="12">
        <v>0</v>
      </c>
      <c r="U30" s="157"/>
      <c r="V30" s="12">
        <v>0</v>
      </c>
      <c r="W30" s="157"/>
      <c r="X30" s="12">
        <v>-973</v>
      </c>
    </row>
    <row r="31" spans="2:24">
      <c r="B31" s="59"/>
      <c r="C31" s="156" t="s">
        <v>84</v>
      </c>
      <c r="D31" s="158"/>
      <c r="E31" s="158"/>
      <c r="F31" s="15">
        <v>-18641</v>
      </c>
      <c r="G31" s="15"/>
      <c r="H31" s="12">
        <v>-1121</v>
      </c>
      <c r="I31" s="56"/>
      <c r="J31" s="15">
        <v>-7777</v>
      </c>
      <c r="K31" s="159"/>
      <c r="L31" s="153">
        <v>-9812</v>
      </c>
      <c r="O31" s="156" t="s">
        <v>84</v>
      </c>
      <c r="P31" s="158"/>
      <c r="Q31" s="158"/>
      <c r="R31" s="15">
        <v>-18641</v>
      </c>
      <c r="S31" s="15"/>
      <c r="T31" s="12">
        <v>-1121</v>
      </c>
      <c r="U31" s="56"/>
      <c r="V31" s="15">
        <v>-7777</v>
      </c>
      <c r="W31" s="159"/>
      <c r="X31" s="153">
        <v>-9812</v>
      </c>
    </row>
    <row r="32" spans="2:24">
      <c r="B32" s="59"/>
      <c r="C32" s="156" t="s">
        <v>116</v>
      </c>
      <c r="D32" s="158"/>
      <c r="E32" s="158"/>
      <c r="F32" s="15">
        <v>37461</v>
      </c>
      <c r="G32" s="15"/>
      <c r="H32" s="12">
        <v>3350</v>
      </c>
      <c r="I32" s="56"/>
      <c r="J32" s="15">
        <v>7282</v>
      </c>
      <c r="K32" s="159"/>
      <c r="L32" s="153">
        <v>2014</v>
      </c>
      <c r="O32" s="156" t="s">
        <v>116</v>
      </c>
      <c r="P32" s="158"/>
      <c r="Q32" s="158"/>
      <c r="R32" s="15">
        <v>37461</v>
      </c>
      <c r="S32" s="15"/>
      <c r="T32" s="12">
        <v>3350</v>
      </c>
      <c r="U32" s="56"/>
      <c r="V32" s="15">
        <v>7282</v>
      </c>
      <c r="W32" s="159"/>
      <c r="X32" s="153">
        <v>2014</v>
      </c>
    </row>
    <row r="33" spans="2:24">
      <c r="B33" s="59"/>
      <c r="C33" s="158" t="s">
        <v>138</v>
      </c>
      <c r="D33" s="158"/>
      <c r="E33" s="158"/>
      <c r="F33" s="160">
        <v>7381</v>
      </c>
      <c r="G33" s="15"/>
      <c r="H33" s="22">
        <v>505</v>
      </c>
      <c r="I33" s="56"/>
      <c r="J33" s="22">
        <v>0</v>
      </c>
      <c r="K33" s="159"/>
      <c r="L33" s="22">
        <v>0</v>
      </c>
      <c r="O33" s="158" t="s">
        <v>138</v>
      </c>
      <c r="P33" s="158"/>
      <c r="Q33" s="158"/>
      <c r="R33" s="160">
        <v>7381</v>
      </c>
      <c r="S33" s="15"/>
      <c r="T33" s="22">
        <v>505</v>
      </c>
      <c r="U33" s="56"/>
      <c r="V33" s="22">
        <v>0</v>
      </c>
      <c r="W33" s="159"/>
      <c r="X33" s="22">
        <v>0</v>
      </c>
    </row>
    <row r="34" spans="2:24">
      <c r="B34" s="154" t="s">
        <v>117</v>
      </c>
      <c r="C34" s="154"/>
      <c r="D34" s="154"/>
      <c r="E34" s="39"/>
      <c r="F34" s="153"/>
      <c r="G34" s="153"/>
      <c r="H34" s="153"/>
      <c r="I34" s="39"/>
      <c r="J34" s="153"/>
      <c r="K34" s="39"/>
      <c r="L34" s="15"/>
      <c r="N34" s="154" t="s">
        <v>117</v>
      </c>
      <c r="O34" s="154"/>
      <c r="P34" s="154"/>
      <c r="Q34" s="39"/>
      <c r="R34" s="153"/>
      <c r="S34" s="153"/>
      <c r="T34" s="153"/>
      <c r="U34" s="39"/>
      <c r="V34" s="153"/>
      <c r="W34" s="39"/>
      <c r="X34" s="15"/>
    </row>
    <row r="35" spans="2:24">
      <c r="B35" s="59"/>
      <c r="C35" s="154" t="s">
        <v>118</v>
      </c>
      <c r="E35" s="39"/>
      <c r="F35" s="207">
        <f>SUM(F11:F33)</f>
        <v>964.29999999998836</v>
      </c>
      <c r="G35" s="153"/>
      <c r="H35" s="153">
        <f>SUM(H11:H33)</f>
        <v>11127</v>
      </c>
      <c r="I35" s="39"/>
      <c r="J35" s="207">
        <f>SUM(J11:J33)</f>
        <v>-46979</v>
      </c>
      <c r="K35" s="39"/>
      <c r="L35" s="153">
        <f>SUM(L11:L33)</f>
        <v>-4816</v>
      </c>
      <c r="O35" s="154" t="s">
        <v>118</v>
      </c>
      <c r="Q35" s="39"/>
      <c r="R35" s="153">
        <v>-65361</v>
      </c>
      <c r="S35" s="153"/>
      <c r="T35" s="153">
        <v>11127</v>
      </c>
      <c r="U35" s="39"/>
      <c r="V35" s="153">
        <v>-102593</v>
      </c>
      <c r="W35" s="39"/>
      <c r="X35" s="153">
        <v>-4816</v>
      </c>
    </row>
    <row r="36" spans="2:24">
      <c r="B36" s="154" t="s">
        <v>119</v>
      </c>
      <c r="C36" s="154"/>
      <c r="E36" s="39"/>
      <c r="F36" s="153"/>
      <c r="G36" s="153"/>
      <c r="H36" s="153"/>
      <c r="I36" s="39"/>
      <c r="J36" s="153"/>
      <c r="K36" s="39"/>
      <c r="L36" s="15"/>
      <c r="N36" s="154" t="s">
        <v>119</v>
      </c>
      <c r="O36" s="154"/>
      <c r="Q36" s="39"/>
      <c r="R36" s="153"/>
      <c r="S36" s="153"/>
      <c r="T36" s="153"/>
      <c r="U36" s="39"/>
      <c r="V36" s="153"/>
      <c r="W36" s="39"/>
      <c r="X36" s="15"/>
    </row>
    <row r="37" spans="2:24">
      <c r="B37" s="120"/>
      <c r="C37" s="59" t="s">
        <v>216</v>
      </c>
      <c r="E37" s="39"/>
      <c r="F37" s="207">
        <v>-66456</v>
      </c>
      <c r="G37" s="153"/>
      <c r="H37" s="153">
        <v>-26931</v>
      </c>
      <c r="I37" s="39"/>
      <c r="J37" s="207">
        <v>-1666</v>
      </c>
      <c r="K37" s="39"/>
      <c r="L37" s="153">
        <v>-22113</v>
      </c>
      <c r="N37" s="120"/>
      <c r="O37" s="59" t="s">
        <v>216</v>
      </c>
      <c r="Q37" s="39"/>
      <c r="R37" s="153">
        <v>-213429</v>
      </c>
      <c r="S37" s="153"/>
      <c r="T37" s="153">
        <v>-26931</v>
      </c>
      <c r="U37" s="39"/>
      <c r="V37" s="153">
        <v>-236708</v>
      </c>
      <c r="W37" s="39"/>
      <c r="X37" s="153">
        <v>-22113</v>
      </c>
    </row>
    <row r="38" spans="2:24">
      <c r="B38" s="154"/>
      <c r="C38" s="154" t="s">
        <v>120</v>
      </c>
      <c r="E38" s="39"/>
      <c r="F38" s="207">
        <v>5211</v>
      </c>
      <c r="G38" s="153"/>
      <c r="H38" s="153">
        <v>834</v>
      </c>
      <c r="I38" s="39"/>
      <c r="J38" s="153">
        <v>-1506</v>
      </c>
      <c r="K38" s="39"/>
      <c r="L38" s="153">
        <v>1444</v>
      </c>
      <c r="N38" s="154"/>
      <c r="O38" s="154" t="s">
        <v>120</v>
      </c>
      <c r="Q38" s="39"/>
      <c r="R38" s="153">
        <v>-17896</v>
      </c>
      <c r="S38" s="153"/>
      <c r="T38" s="153">
        <v>834</v>
      </c>
      <c r="U38" s="39"/>
      <c r="V38" s="153">
        <v>-1506</v>
      </c>
      <c r="W38" s="39"/>
      <c r="X38" s="153">
        <v>1444</v>
      </c>
    </row>
    <row r="39" spans="2:24">
      <c r="B39" s="154"/>
      <c r="C39" s="154" t="s">
        <v>121</v>
      </c>
      <c r="E39" s="39"/>
      <c r="F39" s="207">
        <v>17124</v>
      </c>
      <c r="G39" s="153"/>
      <c r="H39" s="153">
        <v>-925</v>
      </c>
      <c r="I39" s="39"/>
      <c r="J39" s="153">
        <v>17244</v>
      </c>
      <c r="K39" s="39"/>
      <c r="L39" s="153">
        <v>-1225</v>
      </c>
      <c r="N39" s="154"/>
      <c r="O39" s="154" t="s">
        <v>121</v>
      </c>
      <c r="Q39" s="39"/>
      <c r="R39" s="153">
        <v>14576</v>
      </c>
      <c r="S39" s="153"/>
      <c r="T39" s="153">
        <v>-925</v>
      </c>
      <c r="U39" s="39"/>
      <c r="V39" s="153">
        <v>17244</v>
      </c>
      <c r="W39" s="39"/>
      <c r="X39" s="153">
        <v>-1225</v>
      </c>
    </row>
    <row r="40" spans="2:24">
      <c r="B40" s="154" t="s">
        <v>161</v>
      </c>
      <c r="C40" s="154"/>
      <c r="E40" s="39"/>
      <c r="F40" s="153"/>
      <c r="G40" s="153"/>
      <c r="H40" s="153"/>
      <c r="I40" s="39"/>
      <c r="J40" s="153"/>
      <c r="K40" s="39"/>
      <c r="L40" s="15"/>
      <c r="N40" s="154" t="s">
        <v>161</v>
      </c>
      <c r="O40" s="154"/>
      <c r="Q40" s="39"/>
      <c r="R40" s="153"/>
      <c r="S40" s="153"/>
      <c r="T40" s="153"/>
      <c r="U40" s="39"/>
      <c r="V40" s="153"/>
      <c r="W40" s="39"/>
      <c r="X40" s="15"/>
    </row>
    <row r="41" spans="2:24">
      <c r="B41" s="154"/>
      <c r="C41" s="154" t="s">
        <v>215</v>
      </c>
      <c r="E41" s="39"/>
      <c r="F41" s="207">
        <v>63913</v>
      </c>
      <c r="G41" s="153"/>
      <c r="H41" s="153">
        <v>5027</v>
      </c>
      <c r="I41" s="39"/>
      <c r="J41" s="207">
        <v>-4402</v>
      </c>
      <c r="K41" s="39"/>
      <c r="L41" s="15">
        <v>4957</v>
      </c>
      <c r="N41" s="154"/>
      <c r="O41" s="154" t="s">
        <v>215</v>
      </c>
      <c r="Q41" s="39"/>
      <c r="R41" s="153">
        <v>541397</v>
      </c>
      <c r="S41" s="153"/>
      <c r="T41" s="153">
        <v>5027</v>
      </c>
      <c r="U41" s="39"/>
      <c r="V41" s="153">
        <v>433518</v>
      </c>
      <c r="W41" s="39"/>
      <c r="X41" s="15">
        <v>4957</v>
      </c>
    </row>
    <row r="42" spans="2:24">
      <c r="B42" s="154"/>
      <c r="C42" s="154" t="s">
        <v>122</v>
      </c>
      <c r="E42" s="39"/>
      <c r="F42" s="207">
        <v>-8191</v>
      </c>
      <c r="G42" s="153"/>
      <c r="H42" s="153">
        <v>-421</v>
      </c>
      <c r="I42" s="39"/>
      <c r="J42" s="153">
        <v>900</v>
      </c>
      <c r="K42" s="39"/>
      <c r="L42" s="15">
        <v>-639</v>
      </c>
      <c r="N42" s="154"/>
      <c r="O42" s="154" t="s">
        <v>122</v>
      </c>
      <c r="Q42" s="39"/>
      <c r="R42" s="153">
        <v>55164</v>
      </c>
      <c r="S42" s="153"/>
      <c r="T42" s="153">
        <v>-421</v>
      </c>
      <c r="U42" s="39"/>
      <c r="V42" s="153">
        <v>900</v>
      </c>
      <c r="W42" s="39"/>
      <c r="X42" s="15">
        <v>-639</v>
      </c>
    </row>
    <row r="43" spans="2:24" hidden="1">
      <c r="B43" s="154"/>
      <c r="C43" s="154" t="s">
        <v>254</v>
      </c>
      <c r="E43" s="39"/>
      <c r="F43" s="207">
        <v>0</v>
      </c>
      <c r="G43" s="153"/>
      <c r="H43" s="153">
        <v>0</v>
      </c>
      <c r="I43" s="39"/>
      <c r="J43" s="153">
        <v>0</v>
      </c>
      <c r="K43" s="39"/>
      <c r="L43" s="15">
        <v>0</v>
      </c>
      <c r="N43" s="154"/>
      <c r="O43" s="154" t="s">
        <v>254</v>
      </c>
      <c r="Q43" s="39"/>
      <c r="R43" s="153">
        <v>112414</v>
      </c>
      <c r="S43" s="153"/>
      <c r="T43" s="153">
        <v>0</v>
      </c>
      <c r="U43" s="39"/>
      <c r="V43" s="153">
        <v>0</v>
      </c>
      <c r="W43" s="39"/>
      <c r="X43" s="15">
        <v>0</v>
      </c>
    </row>
    <row r="44" spans="2:24">
      <c r="B44" s="154"/>
      <c r="C44" s="154" t="s">
        <v>123</v>
      </c>
      <c r="E44" s="39"/>
      <c r="F44" s="207">
        <v>4033</v>
      </c>
      <c r="G44" s="153"/>
      <c r="H44" s="153">
        <v>-107</v>
      </c>
      <c r="I44" s="39"/>
      <c r="J44" s="207">
        <f>3867+1</f>
        <v>3868</v>
      </c>
      <c r="K44" s="39"/>
      <c r="L44" s="15">
        <v>143</v>
      </c>
      <c r="N44" s="154"/>
      <c r="O44" s="154" t="s">
        <v>123</v>
      </c>
      <c r="Q44" s="39"/>
      <c r="R44" s="153">
        <v>1166</v>
      </c>
      <c r="S44" s="153"/>
      <c r="T44" s="153">
        <v>-107</v>
      </c>
      <c r="U44" s="39"/>
      <c r="V44" s="153">
        <v>3865</v>
      </c>
      <c r="W44" s="39"/>
      <c r="X44" s="15">
        <v>143</v>
      </c>
    </row>
    <row r="45" spans="2:24">
      <c r="B45" s="161" t="s">
        <v>194</v>
      </c>
      <c r="C45" s="154"/>
      <c r="E45" s="39"/>
      <c r="F45" s="208">
        <f>SUM(F35:F44)</f>
        <v>16598.299999999988</v>
      </c>
      <c r="G45" s="153"/>
      <c r="H45" s="162">
        <f>SUM(H35:H44)</f>
        <v>-11396</v>
      </c>
      <c r="I45" s="39"/>
      <c r="J45" s="208">
        <f>SUM(J35:J44)</f>
        <v>-32541</v>
      </c>
      <c r="K45" s="39"/>
      <c r="L45" s="162">
        <f>SUM(L35:L44)</f>
        <v>-22249</v>
      </c>
      <c r="N45" s="161" t="s">
        <v>194</v>
      </c>
      <c r="O45" s="154"/>
      <c r="Q45" s="39"/>
      <c r="R45" s="162">
        <v>428031</v>
      </c>
      <c r="S45" s="153"/>
      <c r="T45" s="162">
        <v>-38174</v>
      </c>
      <c r="U45" s="39"/>
      <c r="V45" s="162">
        <v>114720</v>
      </c>
      <c r="W45" s="39"/>
      <c r="X45" s="162">
        <v>-23769</v>
      </c>
    </row>
    <row r="46" spans="2:24">
      <c r="B46" s="154"/>
      <c r="C46" s="154" t="s">
        <v>124</v>
      </c>
      <c r="E46" s="39"/>
      <c r="F46" s="207">
        <v>0</v>
      </c>
      <c r="G46" s="153"/>
      <c r="H46" s="153">
        <v>0</v>
      </c>
      <c r="I46" s="39"/>
      <c r="J46" s="153">
        <v>0</v>
      </c>
      <c r="K46" s="39"/>
      <c r="L46" s="15">
        <v>0</v>
      </c>
      <c r="N46" s="154"/>
      <c r="O46" s="154" t="s">
        <v>124</v>
      </c>
      <c r="Q46" s="39"/>
      <c r="R46" s="153">
        <v>507</v>
      </c>
      <c r="S46" s="153"/>
      <c r="T46" s="153">
        <v>0</v>
      </c>
      <c r="U46" s="39"/>
      <c r="V46" s="153">
        <v>0</v>
      </c>
      <c r="W46" s="39"/>
      <c r="X46" s="15">
        <v>0</v>
      </c>
    </row>
    <row r="47" spans="2:24">
      <c r="B47" s="154"/>
      <c r="C47" s="154" t="s">
        <v>125</v>
      </c>
      <c r="E47" s="39"/>
      <c r="F47" s="207">
        <v>-3018</v>
      </c>
      <c r="G47" s="153"/>
      <c r="H47" s="153">
        <v>-516</v>
      </c>
      <c r="I47" s="39"/>
      <c r="J47" s="153">
        <v>0</v>
      </c>
      <c r="K47" s="39"/>
      <c r="L47" s="15">
        <v>0</v>
      </c>
      <c r="N47" s="154"/>
      <c r="O47" s="154" t="s">
        <v>125</v>
      </c>
      <c r="Q47" s="39"/>
      <c r="R47" s="153">
        <v>956</v>
      </c>
      <c r="S47" s="153"/>
      <c r="T47" s="153">
        <v>-516</v>
      </c>
      <c r="U47" s="39"/>
      <c r="V47" s="153">
        <v>0</v>
      </c>
      <c r="W47" s="39"/>
      <c r="X47" s="15">
        <v>0</v>
      </c>
    </row>
    <row r="48" spans="2:24">
      <c r="B48" s="161" t="s">
        <v>196</v>
      </c>
      <c r="C48" s="154"/>
      <c r="E48" s="39"/>
      <c r="F48" s="214">
        <f>SUM(F45:F47)</f>
        <v>13580.299999999988</v>
      </c>
      <c r="G48" s="153"/>
      <c r="H48" s="163">
        <f>SUM(H45:H47)</f>
        <v>-11912</v>
      </c>
      <c r="I48" s="39"/>
      <c r="J48" s="163">
        <f>SUM(J45:J47)</f>
        <v>-32541</v>
      </c>
      <c r="K48" s="39"/>
      <c r="L48" s="163">
        <f>SUM(L45:L47)</f>
        <v>-22249</v>
      </c>
      <c r="N48" s="161" t="s">
        <v>196</v>
      </c>
      <c r="O48" s="154"/>
      <c r="Q48" s="39"/>
      <c r="R48" s="163">
        <v>429494</v>
      </c>
      <c r="S48" s="153"/>
      <c r="T48" s="163">
        <v>-38690</v>
      </c>
      <c r="U48" s="39"/>
      <c r="V48" s="163">
        <v>114720</v>
      </c>
      <c r="W48" s="39"/>
      <c r="X48" s="163">
        <v>-23769</v>
      </c>
    </row>
    <row r="49" spans="1:24">
      <c r="C49" s="154"/>
      <c r="E49" s="39"/>
      <c r="F49" s="153"/>
      <c r="G49" s="153"/>
      <c r="H49" s="153"/>
      <c r="I49" s="39"/>
      <c r="J49" s="153"/>
      <c r="K49" s="39"/>
      <c r="L49" s="15"/>
      <c r="N49" s="53"/>
      <c r="O49" s="154"/>
      <c r="Q49" s="39"/>
      <c r="R49" s="153"/>
      <c r="S49" s="153"/>
      <c r="T49" s="153"/>
      <c r="U49" s="39"/>
      <c r="V49" s="153"/>
      <c r="W49" s="39"/>
      <c r="X49" s="15"/>
    </row>
    <row r="50" spans="1:24">
      <c r="B50" s="164" t="s">
        <v>188</v>
      </c>
      <c r="C50" s="154"/>
      <c r="E50" s="39"/>
      <c r="F50" s="153"/>
      <c r="G50" s="153"/>
      <c r="H50" s="153"/>
      <c r="I50" s="39"/>
      <c r="J50" s="153"/>
      <c r="K50" s="39"/>
      <c r="L50" s="15"/>
      <c r="N50" s="164" t="s">
        <v>188</v>
      </c>
      <c r="O50" s="154"/>
      <c r="Q50" s="39"/>
      <c r="R50" s="153"/>
      <c r="S50" s="153"/>
      <c r="T50" s="153"/>
      <c r="U50" s="39"/>
      <c r="V50" s="153"/>
      <c r="W50" s="39"/>
      <c r="X50" s="15"/>
    </row>
    <row r="51" spans="1:24">
      <c r="B51" s="154"/>
      <c r="C51" s="154"/>
      <c r="E51" s="39"/>
      <c r="F51" s="153"/>
      <c r="G51" s="153"/>
      <c r="H51" s="153"/>
      <c r="I51" s="39"/>
      <c r="J51" s="153"/>
      <c r="K51" s="39"/>
      <c r="L51" s="15"/>
      <c r="N51" s="154"/>
      <c r="O51" s="154"/>
      <c r="Q51" s="39"/>
      <c r="R51" s="153"/>
      <c r="S51" s="153"/>
      <c r="T51" s="153"/>
      <c r="U51" s="39"/>
      <c r="V51" s="153"/>
      <c r="W51" s="39"/>
      <c r="X51" s="15"/>
    </row>
    <row r="52" spans="1:24">
      <c r="B52" s="154"/>
      <c r="C52" s="154"/>
      <c r="E52" s="39"/>
      <c r="F52" s="153"/>
      <c r="G52" s="153"/>
      <c r="H52" s="153"/>
      <c r="I52" s="39"/>
      <c r="J52" s="153"/>
      <c r="K52" s="39"/>
      <c r="L52" s="15"/>
      <c r="N52" s="154"/>
      <c r="O52" s="154"/>
      <c r="Q52" s="39"/>
      <c r="R52" s="153"/>
      <c r="S52" s="153"/>
      <c r="T52" s="153"/>
      <c r="U52" s="39"/>
      <c r="V52" s="153"/>
      <c r="W52" s="39"/>
      <c r="X52" s="15"/>
    </row>
    <row r="53" spans="1:24">
      <c r="B53" s="154"/>
      <c r="C53" s="154"/>
      <c r="E53" s="39"/>
      <c r="F53" s="153"/>
      <c r="G53" s="153"/>
      <c r="H53" s="153"/>
      <c r="I53" s="39"/>
      <c r="J53" s="153"/>
      <c r="K53" s="39"/>
      <c r="L53" s="15"/>
      <c r="N53" s="154"/>
      <c r="O53" s="154"/>
      <c r="Q53" s="39"/>
      <c r="R53" s="153"/>
      <c r="S53" s="153"/>
      <c r="T53" s="153"/>
      <c r="U53" s="39"/>
      <c r="V53" s="153"/>
      <c r="W53" s="39"/>
      <c r="X53" s="15"/>
    </row>
    <row r="54" spans="1:24">
      <c r="A54" s="103"/>
      <c r="B54" s="103"/>
      <c r="C54" s="10" t="s">
        <v>1</v>
      </c>
      <c r="D54" s="10"/>
      <c r="E54" s="103"/>
      <c r="F54" s="10"/>
      <c r="G54" s="103"/>
      <c r="H54" s="10"/>
      <c r="I54" s="10" t="s">
        <v>2</v>
      </c>
      <c r="J54" s="10"/>
      <c r="K54" s="10"/>
      <c r="L54" s="10"/>
      <c r="N54" s="154"/>
      <c r="O54" s="154"/>
      <c r="Q54" s="39"/>
      <c r="R54" s="153"/>
      <c r="S54" s="153"/>
      <c r="T54" s="153"/>
      <c r="U54" s="39"/>
      <c r="V54" s="153"/>
      <c r="W54" s="39"/>
      <c r="X54" s="15"/>
    </row>
    <row r="55" spans="1:24">
      <c r="A55" s="103"/>
      <c r="B55" s="103"/>
      <c r="C55" s="10" t="s">
        <v>148</v>
      </c>
      <c r="D55" s="10"/>
      <c r="E55" s="103"/>
      <c r="F55" s="10"/>
      <c r="G55" s="103"/>
      <c r="H55" s="10"/>
      <c r="I55" s="116" t="s">
        <v>149</v>
      </c>
      <c r="J55" s="10"/>
      <c r="K55" s="10"/>
      <c r="L55" s="10"/>
      <c r="N55" s="103"/>
      <c r="O55" s="10" t="s">
        <v>1</v>
      </c>
      <c r="P55" s="10"/>
      <c r="Q55" s="103"/>
      <c r="R55" s="10"/>
      <c r="S55" s="103"/>
      <c r="T55" s="10"/>
      <c r="U55" s="10" t="s">
        <v>2</v>
      </c>
      <c r="V55" s="10"/>
      <c r="W55" s="10"/>
      <c r="X55" s="10"/>
    </row>
    <row r="56" spans="1:24">
      <c r="A56" s="103"/>
      <c r="B56" s="103"/>
      <c r="C56" s="10"/>
      <c r="D56" s="10"/>
      <c r="E56" s="103"/>
      <c r="F56" s="10"/>
      <c r="G56" s="103"/>
      <c r="H56" s="10"/>
      <c r="I56" s="116"/>
      <c r="J56" s="10"/>
      <c r="K56" s="10"/>
      <c r="L56" s="10"/>
      <c r="N56" s="103"/>
      <c r="O56" s="10" t="s">
        <v>148</v>
      </c>
      <c r="P56" s="10"/>
      <c r="Q56" s="103"/>
      <c r="R56" s="10"/>
      <c r="S56" s="103"/>
      <c r="T56" s="10"/>
      <c r="U56" s="116" t="s">
        <v>149</v>
      </c>
      <c r="V56" s="10"/>
      <c r="W56" s="10"/>
      <c r="X56" s="10"/>
    </row>
    <row r="57" spans="1:24">
      <c r="A57" s="103"/>
      <c r="B57" s="103"/>
      <c r="C57" s="10"/>
      <c r="D57" s="10"/>
      <c r="E57" s="103"/>
      <c r="F57" s="10"/>
      <c r="G57" s="103"/>
      <c r="H57" s="10"/>
      <c r="I57" s="116"/>
      <c r="J57" s="10"/>
      <c r="K57" s="10"/>
      <c r="L57" s="10"/>
      <c r="N57" s="103"/>
      <c r="O57" s="10"/>
      <c r="P57" s="10"/>
      <c r="Q57" s="103"/>
      <c r="R57" s="10"/>
      <c r="S57" s="103"/>
      <c r="T57" s="10"/>
      <c r="U57" s="116"/>
      <c r="V57" s="10"/>
      <c r="W57" s="10"/>
      <c r="X57" s="10"/>
    </row>
    <row r="58" spans="1:24">
      <c r="B58" s="232" t="s">
        <v>228</v>
      </c>
      <c r="C58" s="233"/>
      <c r="D58" s="233"/>
      <c r="E58" s="233"/>
      <c r="F58" s="233"/>
      <c r="G58" s="233"/>
      <c r="H58" s="233"/>
      <c r="I58" s="233"/>
      <c r="J58" s="233"/>
      <c r="K58" s="233"/>
      <c r="L58" s="233"/>
      <c r="N58" s="103"/>
      <c r="O58" s="10"/>
      <c r="P58" s="10"/>
      <c r="Q58" s="103"/>
      <c r="R58" s="10"/>
      <c r="S58" s="103"/>
      <c r="T58" s="10"/>
      <c r="U58" s="116"/>
      <c r="V58" s="10"/>
      <c r="W58" s="10"/>
      <c r="X58" s="10"/>
    </row>
    <row r="59" spans="1:24">
      <c r="J59" s="227"/>
      <c r="K59" s="227"/>
      <c r="L59" s="227"/>
      <c r="N59" s="232" t="s">
        <v>228</v>
      </c>
      <c r="O59" s="233"/>
      <c r="P59" s="233"/>
      <c r="Q59" s="233"/>
      <c r="R59" s="233"/>
      <c r="S59" s="233"/>
      <c r="T59" s="233"/>
      <c r="U59" s="233"/>
      <c r="V59" s="233"/>
      <c r="W59" s="233"/>
      <c r="X59" s="233"/>
    </row>
    <row r="60" spans="1:24">
      <c r="B60" s="233" t="s">
        <v>49</v>
      </c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N60" s="53"/>
      <c r="O60" s="53"/>
      <c r="V60" s="227"/>
      <c r="W60" s="227"/>
      <c r="X60" s="227"/>
    </row>
    <row r="61" spans="1:24">
      <c r="B61" s="234" t="s">
        <v>105</v>
      </c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N61" s="233" t="s">
        <v>49</v>
      </c>
      <c r="O61" s="233"/>
      <c r="P61" s="233"/>
      <c r="Q61" s="233"/>
      <c r="R61" s="233"/>
      <c r="S61" s="233"/>
      <c r="T61" s="233"/>
      <c r="U61" s="233"/>
      <c r="V61" s="233"/>
      <c r="W61" s="233"/>
      <c r="X61" s="233"/>
    </row>
    <row r="62" spans="1:24">
      <c r="B62" s="233" t="s">
        <v>220</v>
      </c>
      <c r="C62" s="233"/>
      <c r="D62" s="233"/>
      <c r="E62" s="233"/>
      <c r="F62" s="233"/>
      <c r="G62" s="233"/>
      <c r="H62" s="233"/>
      <c r="I62" s="233"/>
      <c r="J62" s="233"/>
      <c r="K62" s="233"/>
      <c r="L62" s="233"/>
      <c r="N62" s="234" t="s">
        <v>105</v>
      </c>
      <c r="O62" s="234"/>
      <c r="P62" s="234"/>
      <c r="Q62" s="234"/>
      <c r="R62" s="234"/>
      <c r="S62" s="234"/>
      <c r="T62" s="234"/>
      <c r="U62" s="234"/>
      <c r="V62" s="234"/>
      <c r="W62" s="234"/>
      <c r="X62" s="234"/>
    </row>
    <row r="63" spans="1:24"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N63" s="233" t="s">
        <v>220</v>
      </c>
      <c r="O63" s="233"/>
      <c r="P63" s="233"/>
      <c r="Q63" s="233"/>
      <c r="R63" s="233"/>
      <c r="S63" s="233"/>
      <c r="T63" s="233"/>
      <c r="U63" s="233"/>
      <c r="V63" s="233"/>
      <c r="W63" s="233"/>
      <c r="X63" s="233"/>
    </row>
    <row r="64" spans="1:24">
      <c r="B64" s="93"/>
      <c r="C64" s="93"/>
      <c r="F64" s="230" t="s">
        <v>46</v>
      </c>
      <c r="G64" s="230"/>
      <c r="H64" s="230"/>
      <c r="I64" s="230"/>
      <c r="J64" s="230"/>
      <c r="K64" s="230"/>
      <c r="L64" s="230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</row>
    <row r="65" spans="2:24">
      <c r="B65" s="93"/>
      <c r="C65" s="93"/>
      <c r="F65" s="231" t="s">
        <v>47</v>
      </c>
      <c r="G65" s="231"/>
      <c r="H65" s="231"/>
      <c r="J65" s="230" t="s">
        <v>48</v>
      </c>
      <c r="K65" s="230"/>
      <c r="L65" s="230"/>
      <c r="N65" s="93"/>
      <c r="O65" s="93"/>
      <c r="R65" s="230" t="s">
        <v>46</v>
      </c>
      <c r="S65" s="230"/>
      <c r="T65" s="230"/>
      <c r="U65" s="230"/>
      <c r="V65" s="230"/>
      <c r="W65" s="230"/>
      <c r="X65" s="230"/>
    </row>
    <row r="66" spans="2:24">
      <c r="B66" s="93"/>
      <c r="C66" s="93"/>
      <c r="F66" s="218" t="s">
        <v>227</v>
      </c>
      <c r="G66" s="218"/>
      <c r="H66" s="218"/>
      <c r="I66" s="218"/>
      <c r="J66" s="218"/>
      <c r="K66" s="218"/>
      <c r="L66" s="218"/>
      <c r="N66" s="93"/>
      <c r="O66" s="93"/>
      <c r="R66" s="231" t="s">
        <v>47</v>
      </c>
      <c r="S66" s="231"/>
      <c r="T66" s="231"/>
      <c r="V66" s="230" t="s">
        <v>48</v>
      </c>
      <c r="W66" s="230"/>
      <c r="X66" s="230"/>
    </row>
    <row r="67" spans="2:24">
      <c r="D67" s="149" t="s">
        <v>0</v>
      </c>
      <c r="E67" s="150"/>
      <c r="F67" s="119" t="s">
        <v>219</v>
      </c>
      <c r="G67" s="6"/>
      <c r="H67" s="119" t="s">
        <v>226</v>
      </c>
      <c r="I67" s="3"/>
      <c r="J67" s="119" t="s">
        <v>219</v>
      </c>
      <c r="K67" s="6"/>
      <c r="L67" s="119" t="s">
        <v>226</v>
      </c>
      <c r="N67" s="93"/>
      <c r="O67" s="93"/>
      <c r="R67" s="218" t="s">
        <v>227</v>
      </c>
      <c r="S67" s="218"/>
      <c r="T67" s="218"/>
      <c r="U67" s="218"/>
      <c r="V67" s="218"/>
      <c r="W67" s="218"/>
      <c r="X67" s="218"/>
    </row>
    <row r="68" spans="2:24">
      <c r="B68" s="151" t="s">
        <v>189</v>
      </c>
      <c r="D68" s="150"/>
      <c r="E68" s="150"/>
      <c r="F68" s="165"/>
      <c r="G68" s="6"/>
      <c r="H68" s="165"/>
      <c r="I68" s="3"/>
      <c r="J68" s="165"/>
      <c r="K68" s="3"/>
      <c r="L68" s="165"/>
      <c r="N68" s="53"/>
      <c r="O68" s="53"/>
      <c r="P68" s="149" t="s">
        <v>0</v>
      </c>
      <c r="Q68" s="150"/>
      <c r="R68" s="119" t="s">
        <v>219</v>
      </c>
      <c r="S68" s="6"/>
      <c r="T68" s="119" t="s">
        <v>226</v>
      </c>
      <c r="U68" s="3"/>
      <c r="V68" s="119" t="s">
        <v>219</v>
      </c>
      <c r="W68" s="6"/>
      <c r="X68" s="119" t="s">
        <v>226</v>
      </c>
    </row>
    <row r="69" spans="2:24">
      <c r="B69" s="59"/>
      <c r="C69" s="59" t="s">
        <v>126</v>
      </c>
      <c r="D69" s="166"/>
      <c r="E69" s="167"/>
      <c r="F69" s="211">
        <v>17878</v>
      </c>
      <c r="G69" s="212"/>
      <c r="H69" s="206">
        <v>396</v>
      </c>
      <c r="I69" s="213"/>
      <c r="J69" s="206">
        <v>7013</v>
      </c>
      <c r="K69" s="61"/>
      <c r="L69" s="12">
        <v>2</v>
      </c>
      <c r="N69" s="151" t="s">
        <v>189</v>
      </c>
      <c r="O69" s="53"/>
      <c r="P69" s="150"/>
      <c r="Q69" s="150"/>
      <c r="R69" s="165"/>
      <c r="S69" s="6"/>
      <c r="T69" s="165"/>
      <c r="U69" s="3"/>
      <c r="V69" s="165"/>
      <c r="W69" s="3"/>
      <c r="X69" s="165"/>
    </row>
    <row r="70" spans="2:24">
      <c r="B70" s="59"/>
      <c r="C70" s="59" t="s">
        <v>255</v>
      </c>
      <c r="D70" s="166"/>
      <c r="E70" s="167"/>
      <c r="F70" s="211">
        <v>-253709</v>
      </c>
      <c r="G70" s="212"/>
      <c r="H70" s="206">
        <v>-212824</v>
      </c>
      <c r="I70" s="213"/>
      <c r="J70" s="206">
        <v>-253709</v>
      </c>
      <c r="K70" s="61"/>
      <c r="L70" s="12">
        <v>0</v>
      </c>
      <c r="O70" s="59" t="s">
        <v>126</v>
      </c>
      <c r="P70" s="166"/>
      <c r="Q70" s="167"/>
      <c r="R70" s="168">
        <v>17844</v>
      </c>
      <c r="S70" s="15"/>
      <c r="T70" s="12">
        <v>396</v>
      </c>
      <c r="U70" s="61"/>
      <c r="V70" s="12">
        <v>7140</v>
      </c>
      <c r="W70" s="61"/>
      <c r="X70" s="12">
        <v>2</v>
      </c>
    </row>
    <row r="71" spans="2:24">
      <c r="B71" s="59"/>
      <c r="C71" s="59" t="s">
        <v>274</v>
      </c>
      <c r="D71" s="166"/>
      <c r="E71" s="167"/>
      <c r="F71" s="211">
        <v>79958</v>
      </c>
      <c r="G71" s="212"/>
      <c r="H71" s="206">
        <v>0</v>
      </c>
      <c r="I71" s="213"/>
      <c r="J71" s="206">
        <v>79958</v>
      </c>
      <c r="K71" s="61"/>
      <c r="L71" s="12">
        <v>0</v>
      </c>
      <c r="O71" s="59" t="s">
        <v>255</v>
      </c>
      <c r="P71" s="166"/>
      <c r="Q71" s="167"/>
      <c r="R71" s="168">
        <v>-253709</v>
      </c>
      <c r="S71" s="15"/>
      <c r="T71" s="12">
        <v>-212824</v>
      </c>
      <c r="U71" s="61"/>
      <c r="V71" s="12">
        <v>-253709</v>
      </c>
      <c r="W71" s="61"/>
      <c r="X71" s="12">
        <v>0</v>
      </c>
    </row>
    <row r="72" spans="2:24">
      <c r="B72" s="59"/>
      <c r="C72" s="59" t="s">
        <v>256</v>
      </c>
      <c r="D72" s="166"/>
      <c r="E72" s="167"/>
      <c r="F72" s="211">
        <v>-5103</v>
      </c>
      <c r="G72" s="212"/>
      <c r="H72" s="206">
        <v>205</v>
      </c>
      <c r="I72" s="213"/>
      <c r="J72" s="206">
        <v>0</v>
      </c>
      <c r="K72" s="61"/>
      <c r="L72" s="12">
        <v>205</v>
      </c>
      <c r="O72" s="59" t="s">
        <v>286</v>
      </c>
      <c r="P72" s="166"/>
      <c r="Q72" s="167"/>
      <c r="R72" s="168">
        <v>-132480</v>
      </c>
      <c r="S72" s="15"/>
      <c r="T72" s="12">
        <v>0</v>
      </c>
      <c r="U72" s="61"/>
      <c r="V72" s="12">
        <v>0</v>
      </c>
      <c r="W72" s="61"/>
      <c r="X72" s="12">
        <v>0</v>
      </c>
    </row>
    <row r="73" spans="2:24">
      <c r="B73" s="59"/>
      <c r="C73" s="59" t="s">
        <v>257</v>
      </c>
      <c r="D73" s="166"/>
      <c r="E73" s="167"/>
      <c r="F73" s="211">
        <v>-132630</v>
      </c>
      <c r="G73" s="212"/>
      <c r="H73" s="206">
        <v>0</v>
      </c>
      <c r="I73" s="213"/>
      <c r="J73" s="206">
        <v>-153915</v>
      </c>
      <c r="K73" s="61"/>
      <c r="L73" s="12">
        <v>0</v>
      </c>
      <c r="O73" s="59" t="s">
        <v>256</v>
      </c>
      <c r="P73" s="166"/>
      <c r="Q73" s="167"/>
      <c r="R73" s="168">
        <v>-52637</v>
      </c>
      <c r="S73" s="15"/>
      <c r="T73" s="12">
        <v>205</v>
      </c>
      <c r="U73" s="61"/>
      <c r="V73" s="12">
        <v>0</v>
      </c>
      <c r="W73" s="61"/>
      <c r="X73" s="12">
        <v>205</v>
      </c>
    </row>
    <row r="74" spans="2:24">
      <c r="B74" s="59"/>
      <c r="C74" s="59" t="s">
        <v>258</v>
      </c>
      <c r="D74" s="166"/>
      <c r="E74" s="167"/>
      <c r="F74" s="211">
        <v>0</v>
      </c>
      <c r="G74" s="212"/>
      <c r="H74" s="206">
        <v>0</v>
      </c>
      <c r="I74" s="213"/>
      <c r="J74" s="206">
        <v>-50362</v>
      </c>
      <c r="K74" s="61"/>
      <c r="L74" s="12">
        <v>-257180</v>
      </c>
      <c r="O74" s="59" t="s">
        <v>257</v>
      </c>
      <c r="P74" s="166"/>
      <c r="Q74" s="167"/>
      <c r="R74" s="168">
        <v>0</v>
      </c>
      <c r="S74" s="15"/>
      <c r="T74" s="12">
        <v>0</v>
      </c>
      <c r="U74" s="61"/>
      <c r="V74" s="12">
        <v>-276835</v>
      </c>
      <c r="W74" s="61"/>
      <c r="X74" s="12">
        <v>0</v>
      </c>
    </row>
    <row r="75" spans="2:24">
      <c r="B75" s="59"/>
      <c r="C75" s="59" t="s">
        <v>259</v>
      </c>
      <c r="D75" s="166"/>
      <c r="E75" s="167"/>
      <c r="F75" s="211">
        <v>0</v>
      </c>
      <c r="G75" s="212"/>
      <c r="H75" s="206">
        <v>-21980</v>
      </c>
      <c r="I75" s="213"/>
      <c r="J75" s="206">
        <v>0</v>
      </c>
      <c r="K75" s="61"/>
      <c r="L75" s="12">
        <v>-21980</v>
      </c>
      <c r="O75" s="59" t="s">
        <v>258</v>
      </c>
      <c r="P75" s="166"/>
      <c r="Q75" s="167"/>
      <c r="R75" s="168">
        <v>0</v>
      </c>
      <c r="S75" s="15"/>
      <c r="T75" s="12">
        <v>0</v>
      </c>
      <c r="U75" s="61"/>
      <c r="V75" s="12">
        <v>-50362</v>
      </c>
      <c r="W75" s="61"/>
      <c r="X75" s="12">
        <v>-257180</v>
      </c>
    </row>
    <row r="76" spans="2:24">
      <c r="B76" s="59"/>
      <c r="C76" s="59" t="s">
        <v>260</v>
      </c>
      <c r="D76" s="166"/>
      <c r="E76" s="167"/>
      <c r="F76" s="211">
        <v>-40881</v>
      </c>
      <c r="G76" s="212"/>
      <c r="H76" s="206">
        <v>0</v>
      </c>
      <c r="I76" s="213"/>
      <c r="J76" s="206">
        <v>-40881</v>
      </c>
      <c r="K76" s="61"/>
      <c r="L76" s="12">
        <v>0</v>
      </c>
      <c r="O76" s="59" t="s">
        <v>259</v>
      </c>
      <c r="P76" s="166"/>
      <c r="Q76" s="167"/>
      <c r="R76" s="168">
        <v>0</v>
      </c>
      <c r="S76" s="15"/>
      <c r="T76" s="12">
        <v>-21980</v>
      </c>
      <c r="U76" s="61"/>
      <c r="V76" s="12">
        <v>0</v>
      </c>
      <c r="W76" s="61"/>
      <c r="X76" s="12">
        <v>-21980</v>
      </c>
    </row>
    <row r="77" spans="2:24">
      <c r="B77" s="59"/>
      <c r="C77" s="59" t="s">
        <v>261</v>
      </c>
      <c r="D77" s="166"/>
      <c r="E77" s="167"/>
      <c r="F77" s="211">
        <v>-1790</v>
      </c>
      <c r="G77" s="212"/>
      <c r="H77" s="206">
        <v>-9877</v>
      </c>
      <c r="I77" s="213"/>
      <c r="J77" s="206">
        <v>0</v>
      </c>
      <c r="K77" s="61"/>
      <c r="L77" s="12">
        <v>0</v>
      </c>
      <c r="O77" s="59" t="s">
        <v>260</v>
      </c>
      <c r="P77" s="166"/>
      <c r="Q77" s="167"/>
      <c r="R77" s="168">
        <v>-70847</v>
      </c>
      <c r="S77" s="15"/>
      <c r="T77" s="12">
        <v>0</v>
      </c>
      <c r="U77" s="61"/>
      <c r="V77" s="12">
        <v>-41007</v>
      </c>
      <c r="W77" s="61"/>
      <c r="X77" s="12">
        <v>0</v>
      </c>
    </row>
    <row r="78" spans="2:24">
      <c r="B78" s="59"/>
      <c r="C78" s="59" t="s">
        <v>262</v>
      </c>
      <c r="D78" s="166"/>
      <c r="E78" s="167"/>
      <c r="F78" s="211">
        <v>-358826</v>
      </c>
      <c r="G78" s="212"/>
      <c r="H78" s="206">
        <v>0</v>
      </c>
      <c r="I78" s="213"/>
      <c r="J78" s="206">
        <v>-267643</v>
      </c>
      <c r="K78" s="61"/>
      <c r="L78" s="12">
        <v>0</v>
      </c>
      <c r="O78" s="59" t="s">
        <v>261</v>
      </c>
      <c r="P78" s="166"/>
      <c r="Q78" s="167"/>
      <c r="R78" s="168">
        <v>1109</v>
      </c>
      <c r="S78" s="15"/>
      <c r="T78" s="12">
        <v>-9877</v>
      </c>
      <c r="U78" s="61"/>
      <c r="V78" s="12">
        <v>0</v>
      </c>
      <c r="W78" s="61"/>
      <c r="X78" s="12">
        <v>0</v>
      </c>
    </row>
    <row r="79" spans="2:24" hidden="1">
      <c r="B79" s="59"/>
      <c r="C79" s="59" t="s">
        <v>237</v>
      </c>
      <c r="D79" s="166"/>
      <c r="E79" s="167"/>
      <c r="F79" s="211">
        <v>0</v>
      </c>
      <c r="G79" s="212"/>
      <c r="H79" s="206">
        <v>0</v>
      </c>
      <c r="I79" s="213"/>
      <c r="J79" s="206">
        <v>0</v>
      </c>
      <c r="K79" s="61"/>
      <c r="L79" s="12">
        <v>0</v>
      </c>
      <c r="O79" s="59" t="s">
        <v>262</v>
      </c>
      <c r="P79" s="166"/>
      <c r="Q79" s="167"/>
      <c r="R79" s="168">
        <v>-600580</v>
      </c>
      <c r="S79" s="15"/>
      <c r="T79" s="12">
        <v>0</v>
      </c>
      <c r="U79" s="61"/>
      <c r="V79" s="12">
        <v>-267643</v>
      </c>
      <c r="W79" s="61"/>
      <c r="X79" s="12">
        <v>0</v>
      </c>
    </row>
    <row r="80" spans="2:24">
      <c r="B80" s="59"/>
      <c r="C80" s="59" t="s">
        <v>263</v>
      </c>
      <c r="D80" s="166"/>
      <c r="E80" s="167"/>
      <c r="F80" s="211">
        <v>0</v>
      </c>
      <c r="G80" s="212"/>
      <c r="H80" s="206">
        <v>-508777</v>
      </c>
      <c r="I80" s="213"/>
      <c r="J80" s="206">
        <v>0</v>
      </c>
      <c r="K80" s="61"/>
      <c r="L80" s="12">
        <v>-508777</v>
      </c>
      <c r="O80" s="59" t="s">
        <v>237</v>
      </c>
      <c r="P80" s="166"/>
      <c r="Q80" s="167"/>
      <c r="R80" s="168">
        <v>-15249</v>
      </c>
      <c r="S80" s="15"/>
      <c r="T80" s="12">
        <v>0</v>
      </c>
      <c r="U80" s="61"/>
      <c r="V80" s="12">
        <v>0</v>
      </c>
      <c r="W80" s="61"/>
      <c r="X80" s="12">
        <v>0</v>
      </c>
    </row>
    <row r="81" spans="2:24">
      <c r="B81" s="59"/>
      <c r="C81" s="59" t="s">
        <v>267</v>
      </c>
      <c r="D81" s="169"/>
      <c r="E81" s="61"/>
      <c r="F81" s="206">
        <v>-6124</v>
      </c>
      <c r="G81" s="212"/>
      <c r="H81" s="206">
        <v>0</v>
      </c>
      <c r="I81" s="213"/>
      <c r="J81" s="206">
        <v>0</v>
      </c>
      <c r="K81" s="61"/>
      <c r="L81" s="12">
        <v>0</v>
      </c>
      <c r="O81" s="59" t="s">
        <v>263</v>
      </c>
      <c r="P81" s="166"/>
      <c r="Q81" s="167"/>
      <c r="R81" s="168">
        <v>0</v>
      </c>
      <c r="S81" s="15"/>
      <c r="T81" s="12">
        <v>-508777</v>
      </c>
      <c r="U81" s="61"/>
      <c r="V81" s="12">
        <v>0</v>
      </c>
      <c r="W81" s="61"/>
      <c r="X81" s="12">
        <v>-508777</v>
      </c>
    </row>
    <row r="82" spans="2:24">
      <c r="B82" s="59"/>
      <c r="C82" s="59" t="s">
        <v>275</v>
      </c>
      <c r="D82" s="166"/>
      <c r="E82" s="167"/>
      <c r="F82" s="211">
        <v>927</v>
      </c>
      <c r="G82" s="212"/>
      <c r="H82" s="206">
        <v>0</v>
      </c>
      <c r="I82" s="213"/>
      <c r="J82" s="206">
        <v>0</v>
      </c>
      <c r="K82" s="61"/>
      <c r="L82" s="12">
        <v>0</v>
      </c>
      <c r="O82" s="59" t="s">
        <v>264</v>
      </c>
      <c r="P82" s="166"/>
      <c r="Q82" s="167"/>
      <c r="R82" s="168">
        <v>0</v>
      </c>
      <c r="S82" s="15"/>
      <c r="T82" s="12">
        <v>-42150</v>
      </c>
      <c r="U82" s="61"/>
      <c r="V82" s="12">
        <v>0</v>
      </c>
      <c r="W82" s="61"/>
      <c r="X82" s="12">
        <v>0</v>
      </c>
    </row>
    <row r="83" spans="2:24">
      <c r="B83" s="59"/>
      <c r="C83" s="59" t="s">
        <v>264</v>
      </c>
      <c r="D83" s="166"/>
      <c r="E83" s="167"/>
      <c r="F83" s="211">
        <v>0</v>
      </c>
      <c r="G83" s="212"/>
      <c r="H83" s="206">
        <v>-42150</v>
      </c>
      <c r="I83" s="213"/>
      <c r="J83" s="206">
        <v>0</v>
      </c>
      <c r="K83" s="61"/>
      <c r="L83" s="12">
        <v>0</v>
      </c>
      <c r="O83" s="59" t="s">
        <v>232</v>
      </c>
      <c r="P83" s="166"/>
      <c r="Q83" s="167"/>
      <c r="R83" s="168">
        <v>-36581</v>
      </c>
      <c r="S83" s="15"/>
      <c r="T83" s="12">
        <v>0</v>
      </c>
      <c r="U83" s="61"/>
      <c r="V83" s="12">
        <v>0</v>
      </c>
      <c r="W83" s="61"/>
      <c r="X83" s="12">
        <v>0</v>
      </c>
    </row>
    <row r="84" spans="2:24">
      <c r="B84" s="59"/>
      <c r="C84" s="59" t="s">
        <v>232</v>
      </c>
      <c r="D84" s="166"/>
      <c r="E84" s="167"/>
      <c r="F84" s="211">
        <v>-3241</v>
      </c>
      <c r="G84" s="212"/>
      <c r="H84" s="206">
        <v>0</v>
      </c>
      <c r="I84" s="213"/>
      <c r="J84" s="206">
        <v>0</v>
      </c>
      <c r="K84" s="61"/>
      <c r="L84" s="12">
        <v>0</v>
      </c>
      <c r="O84" s="59" t="s">
        <v>191</v>
      </c>
      <c r="P84" s="166"/>
      <c r="Q84" s="167"/>
      <c r="R84" s="12">
        <v>0</v>
      </c>
      <c r="S84" s="15"/>
      <c r="T84" s="12">
        <v>0</v>
      </c>
      <c r="U84" s="61"/>
      <c r="V84" s="12">
        <v>0</v>
      </c>
      <c r="W84" s="61"/>
      <c r="X84" s="12">
        <v>0</v>
      </c>
    </row>
    <row r="85" spans="2:24" hidden="1">
      <c r="B85" s="59"/>
      <c r="C85" s="59" t="s">
        <v>191</v>
      </c>
      <c r="D85" s="166"/>
      <c r="E85" s="167"/>
      <c r="F85" s="206">
        <v>0</v>
      </c>
      <c r="G85" s="212"/>
      <c r="H85" s="206">
        <v>0</v>
      </c>
      <c r="I85" s="213"/>
      <c r="J85" s="206">
        <v>0</v>
      </c>
      <c r="K85" s="61"/>
      <c r="L85" s="12">
        <v>0</v>
      </c>
      <c r="O85" s="59" t="s">
        <v>190</v>
      </c>
      <c r="P85" s="166"/>
      <c r="Q85" s="167"/>
      <c r="R85" s="12">
        <v>0</v>
      </c>
      <c r="S85" s="15"/>
      <c r="T85" s="12">
        <v>0</v>
      </c>
      <c r="U85" s="61"/>
      <c r="V85" s="12">
        <v>0</v>
      </c>
      <c r="W85" s="61"/>
      <c r="X85" s="12">
        <v>0</v>
      </c>
    </row>
    <row r="86" spans="2:24" hidden="1">
      <c r="B86" s="59"/>
      <c r="C86" s="59" t="s">
        <v>190</v>
      </c>
      <c r="D86" s="166"/>
      <c r="E86" s="167"/>
      <c r="F86" s="206">
        <v>0</v>
      </c>
      <c r="G86" s="212"/>
      <c r="H86" s="206">
        <v>0</v>
      </c>
      <c r="I86" s="213"/>
      <c r="J86" s="206">
        <v>0</v>
      </c>
      <c r="K86" s="61"/>
      <c r="L86" s="12">
        <v>0</v>
      </c>
      <c r="O86" s="4" t="s">
        <v>192</v>
      </c>
      <c r="P86" s="166"/>
      <c r="Q86" s="167"/>
      <c r="R86" s="12">
        <v>0</v>
      </c>
      <c r="S86" s="15"/>
      <c r="T86" s="12">
        <v>0</v>
      </c>
      <c r="U86" s="61"/>
      <c r="V86" s="12">
        <v>0</v>
      </c>
      <c r="W86" s="61"/>
      <c r="X86" s="12">
        <v>0</v>
      </c>
    </row>
    <row r="87" spans="2:24" hidden="1">
      <c r="B87" s="59"/>
      <c r="C87" s="4" t="s">
        <v>192</v>
      </c>
      <c r="D87" s="166"/>
      <c r="E87" s="167"/>
      <c r="F87" s="206">
        <v>0</v>
      </c>
      <c r="G87" s="212"/>
      <c r="H87" s="206">
        <v>0</v>
      </c>
      <c r="I87" s="213"/>
      <c r="J87" s="206">
        <v>0</v>
      </c>
      <c r="K87" s="61"/>
      <c r="L87" s="12">
        <v>0</v>
      </c>
      <c r="O87" s="59" t="s">
        <v>193</v>
      </c>
      <c r="P87" s="166"/>
      <c r="Q87" s="167"/>
      <c r="R87" s="12">
        <v>0</v>
      </c>
      <c r="S87" s="15"/>
      <c r="T87" s="12">
        <v>0</v>
      </c>
      <c r="U87" s="61"/>
      <c r="V87" s="12">
        <v>0</v>
      </c>
      <c r="W87" s="61"/>
      <c r="X87" s="12">
        <v>0</v>
      </c>
    </row>
    <row r="88" spans="2:24" hidden="1">
      <c r="B88" s="59"/>
      <c r="C88" s="59" t="s">
        <v>193</v>
      </c>
      <c r="D88" s="166"/>
      <c r="E88" s="167"/>
      <c r="F88" s="206">
        <v>0</v>
      </c>
      <c r="G88" s="212"/>
      <c r="H88" s="206">
        <v>0</v>
      </c>
      <c r="I88" s="213"/>
      <c r="J88" s="206">
        <v>0</v>
      </c>
      <c r="K88" s="61"/>
      <c r="L88" s="12">
        <v>0</v>
      </c>
      <c r="O88" s="4" t="s">
        <v>127</v>
      </c>
      <c r="P88" s="166"/>
      <c r="Q88" s="167"/>
      <c r="R88" s="12">
        <v>-16365</v>
      </c>
      <c r="S88" s="15"/>
      <c r="T88" s="12">
        <v>-66144</v>
      </c>
      <c r="U88" s="61"/>
      <c r="V88" s="12">
        <v>-144</v>
      </c>
      <c r="W88" s="61"/>
      <c r="X88" s="12">
        <v>-54384</v>
      </c>
    </row>
    <row r="89" spans="2:24">
      <c r="B89" s="59"/>
      <c r="C89" s="4" t="s">
        <v>127</v>
      </c>
      <c r="D89" s="166"/>
      <c r="E89" s="167"/>
      <c r="F89" s="206">
        <v>-16366</v>
      </c>
      <c r="G89" s="212"/>
      <c r="H89" s="206">
        <v>-66144</v>
      </c>
      <c r="I89" s="213"/>
      <c r="J89" s="206">
        <v>-144</v>
      </c>
      <c r="K89" s="61"/>
      <c r="L89" s="12">
        <v>-54384</v>
      </c>
      <c r="O89" s="4" t="s">
        <v>265</v>
      </c>
      <c r="P89" s="166"/>
      <c r="Q89" s="167"/>
      <c r="R89" s="12">
        <v>-2057</v>
      </c>
      <c r="S89" s="15"/>
      <c r="T89" s="12">
        <v>0</v>
      </c>
      <c r="U89" s="61"/>
      <c r="V89" s="12">
        <v>0</v>
      </c>
      <c r="W89" s="61"/>
      <c r="X89" s="12">
        <v>0</v>
      </c>
    </row>
    <row r="90" spans="2:24" hidden="1">
      <c r="B90" s="59"/>
      <c r="C90" s="4" t="s">
        <v>265</v>
      </c>
      <c r="D90" s="166"/>
      <c r="E90" s="167"/>
      <c r="F90" s="206">
        <v>0</v>
      </c>
      <c r="G90" s="212"/>
      <c r="H90" s="206">
        <v>0</v>
      </c>
      <c r="I90" s="213"/>
      <c r="J90" s="206">
        <v>0</v>
      </c>
      <c r="K90" s="61"/>
      <c r="L90" s="12">
        <v>0</v>
      </c>
      <c r="N90" s="120"/>
      <c r="O90" s="59" t="s">
        <v>213</v>
      </c>
      <c r="P90" s="169"/>
      <c r="Q90" s="61"/>
      <c r="R90" s="12">
        <v>8131</v>
      </c>
      <c r="S90" s="15"/>
      <c r="T90" s="12">
        <v>18369</v>
      </c>
      <c r="U90" s="61"/>
      <c r="V90" s="15">
        <v>1869</v>
      </c>
      <c r="W90" s="61"/>
      <c r="X90" s="12">
        <v>12098</v>
      </c>
    </row>
    <row r="91" spans="2:24">
      <c r="B91" s="120"/>
      <c r="C91" s="59" t="s">
        <v>213</v>
      </c>
      <c r="D91" s="169"/>
      <c r="E91" s="61"/>
      <c r="F91" s="206">
        <v>8131</v>
      </c>
      <c r="G91" s="212"/>
      <c r="H91" s="206">
        <v>18369</v>
      </c>
      <c r="I91" s="213"/>
      <c r="J91" s="212">
        <v>1869</v>
      </c>
      <c r="K91" s="61"/>
      <c r="L91" s="12">
        <v>12098</v>
      </c>
      <c r="M91" s="4" t="s">
        <v>204</v>
      </c>
      <c r="N91" s="120"/>
      <c r="O91" s="59" t="s">
        <v>266</v>
      </c>
      <c r="P91" s="169"/>
      <c r="Q91" s="61"/>
      <c r="R91" s="12">
        <v>0</v>
      </c>
      <c r="S91" s="15"/>
      <c r="T91" s="12">
        <v>-20</v>
      </c>
      <c r="U91" s="61"/>
      <c r="V91" s="15">
        <v>0</v>
      </c>
      <c r="W91" s="61"/>
      <c r="X91" s="12">
        <v>-20</v>
      </c>
    </row>
    <row r="92" spans="2:24">
      <c r="B92" s="120"/>
      <c r="C92" s="59" t="s">
        <v>266</v>
      </c>
      <c r="D92" s="169"/>
      <c r="E92" s="61"/>
      <c r="F92" s="206">
        <v>0</v>
      </c>
      <c r="G92" s="212"/>
      <c r="H92" s="206">
        <v>-20</v>
      </c>
      <c r="I92" s="213"/>
      <c r="J92" s="212">
        <v>0</v>
      </c>
      <c r="K92" s="61"/>
      <c r="L92" s="12">
        <v>-20</v>
      </c>
      <c r="M92" s="4"/>
      <c r="N92" s="120"/>
      <c r="O92" s="59" t="s">
        <v>267</v>
      </c>
      <c r="P92" s="169"/>
      <c r="Q92" s="61"/>
      <c r="R92" s="12">
        <v>-6124</v>
      </c>
      <c r="S92" s="15"/>
      <c r="T92" s="12">
        <v>0</v>
      </c>
      <c r="U92" s="61"/>
      <c r="V92" s="15">
        <v>0</v>
      </c>
      <c r="W92" s="61"/>
      <c r="X92" s="12">
        <v>0</v>
      </c>
    </row>
    <row r="93" spans="2:24">
      <c r="B93" s="151" t="s">
        <v>195</v>
      </c>
      <c r="C93" s="59"/>
      <c r="D93" s="169"/>
      <c r="E93" s="61"/>
      <c r="F93" s="209">
        <f>SUM(F69:F92)</f>
        <v>-711776</v>
      </c>
      <c r="G93" s="51"/>
      <c r="H93" s="170">
        <f>SUM(H69:H92)</f>
        <v>-842802</v>
      </c>
      <c r="I93" s="51"/>
      <c r="J93" s="209">
        <f>SUM(J69:J92)</f>
        <v>-677814</v>
      </c>
      <c r="K93" s="51"/>
      <c r="L93" s="170">
        <f>SUM(L69:L92)</f>
        <v>-830036</v>
      </c>
      <c r="N93" s="151" t="s">
        <v>195</v>
      </c>
      <c r="P93" s="169"/>
      <c r="Q93" s="61"/>
      <c r="R93" s="170">
        <v>-1159546</v>
      </c>
      <c r="S93" s="51"/>
      <c r="T93" s="170">
        <v>-842802</v>
      </c>
      <c r="U93" s="51"/>
      <c r="V93" s="170">
        <v>-880690</v>
      </c>
      <c r="W93" s="51"/>
      <c r="X93" s="170">
        <v>-830036</v>
      </c>
    </row>
    <row r="94" spans="2:24">
      <c r="B94" s="120"/>
      <c r="C94" s="171"/>
      <c r="D94" s="169"/>
      <c r="E94" s="61"/>
      <c r="F94" s="134"/>
      <c r="G94" s="51"/>
      <c r="H94" s="134"/>
      <c r="I94" s="51"/>
      <c r="J94" s="134"/>
      <c r="K94" s="51"/>
      <c r="L94" s="134"/>
      <c r="N94" s="120"/>
      <c r="O94" s="171"/>
      <c r="P94" s="169"/>
      <c r="Q94" s="61"/>
      <c r="R94" s="134"/>
      <c r="S94" s="51"/>
      <c r="T94" s="134"/>
      <c r="U94" s="51"/>
      <c r="V94" s="134"/>
      <c r="W94" s="51"/>
      <c r="X94" s="134"/>
    </row>
    <row r="95" spans="2:24">
      <c r="B95" s="151" t="s">
        <v>137</v>
      </c>
      <c r="C95" s="59"/>
      <c r="D95" s="169"/>
      <c r="E95" s="61"/>
      <c r="F95" s="134"/>
      <c r="G95" s="51"/>
      <c r="H95" s="134"/>
      <c r="I95" s="51"/>
      <c r="J95" s="134"/>
      <c r="K95" s="51"/>
      <c r="L95" s="134"/>
      <c r="N95" s="151" t="s">
        <v>137</v>
      </c>
      <c r="P95" s="169"/>
      <c r="Q95" s="61"/>
      <c r="R95" s="134"/>
      <c r="S95" s="51"/>
      <c r="T95" s="134"/>
      <c r="U95" s="51"/>
      <c r="V95" s="134"/>
      <c r="W95" s="51"/>
      <c r="X95" s="134"/>
    </row>
    <row r="96" spans="2:24">
      <c r="B96" s="120"/>
      <c r="C96" s="152" t="s">
        <v>128</v>
      </c>
      <c r="D96" s="169"/>
      <c r="E96" s="61"/>
      <c r="F96" s="12">
        <v>-37461</v>
      </c>
      <c r="G96" s="51"/>
      <c r="H96" s="12">
        <v>-3350</v>
      </c>
      <c r="I96" s="51"/>
      <c r="J96" s="12">
        <v>-7282</v>
      </c>
      <c r="K96" s="51"/>
      <c r="L96" s="12">
        <v>-2014</v>
      </c>
      <c r="N96" s="120"/>
      <c r="O96" s="152" t="s">
        <v>128</v>
      </c>
      <c r="P96" s="169"/>
      <c r="Q96" s="61"/>
      <c r="R96" s="12">
        <v>-37461</v>
      </c>
      <c r="S96" s="51"/>
      <c r="T96" s="12">
        <v>-3350</v>
      </c>
      <c r="U96" s="51"/>
      <c r="V96" s="12">
        <v>-7282</v>
      </c>
      <c r="W96" s="51"/>
      <c r="X96" s="12">
        <v>-2014</v>
      </c>
    </row>
    <row r="97" spans="2:24">
      <c r="B97" s="120"/>
      <c r="C97" s="152" t="s">
        <v>129</v>
      </c>
      <c r="D97" s="169"/>
      <c r="E97" s="61"/>
      <c r="F97" s="189">
        <v>-11692</v>
      </c>
      <c r="G97" s="51"/>
      <c r="H97" s="12">
        <v>-16202</v>
      </c>
      <c r="I97" s="51"/>
      <c r="J97" s="12">
        <v>-8205</v>
      </c>
      <c r="K97" s="51"/>
      <c r="L97" s="12">
        <v>-7843</v>
      </c>
      <c r="N97" s="120"/>
      <c r="O97" s="152" t="s">
        <v>129</v>
      </c>
      <c r="P97" s="169"/>
      <c r="Q97" s="61"/>
      <c r="R97" s="12">
        <v>-53816</v>
      </c>
      <c r="S97" s="51"/>
      <c r="T97" s="12">
        <v>-16202</v>
      </c>
      <c r="U97" s="51"/>
      <c r="V97" s="12">
        <v>-8205</v>
      </c>
      <c r="W97" s="51"/>
      <c r="X97" s="12">
        <v>-7843</v>
      </c>
    </row>
    <row r="98" spans="2:24">
      <c r="B98" s="120"/>
      <c r="C98" s="152" t="s">
        <v>268</v>
      </c>
      <c r="D98" s="169"/>
      <c r="E98" s="61"/>
      <c r="F98" s="12">
        <v>1208186</v>
      </c>
      <c r="G98" s="51"/>
      <c r="H98" s="12">
        <v>909857</v>
      </c>
      <c r="I98" s="51"/>
      <c r="J98" s="12">
        <v>1208186</v>
      </c>
      <c r="K98" s="51"/>
      <c r="L98" s="12">
        <v>909857</v>
      </c>
      <c r="N98" s="120"/>
      <c r="O98" s="152" t="s">
        <v>268</v>
      </c>
      <c r="P98" s="169"/>
      <c r="Q98" s="61"/>
      <c r="R98" s="12">
        <v>1208186</v>
      </c>
      <c r="S98" s="51"/>
      <c r="T98" s="12">
        <v>909857</v>
      </c>
      <c r="U98" s="51"/>
      <c r="V98" s="12">
        <v>1208186</v>
      </c>
      <c r="W98" s="51"/>
      <c r="X98" s="12">
        <v>909857</v>
      </c>
    </row>
    <row r="99" spans="2:24">
      <c r="B99" s="120"/>
      <c r="C99" s="172" t="s">
        <v>269</v>
      </c>
      <c r="D99" s="169"/>
      <c r="E99" s="61"/>
      <c r="F99" s="12">
        <v>50000</v>
      </c>
      <c r="G99" s="51"/>
      <c r="H99" s="12">
        <v>0</v>
      </c>
      <c r="I99" s="51"/>
      <c r="J99" s="12">
        <v>50000</v>
      </c>
      <c r="K99" s="51"/>
      <c r="L99" s="12">
        <v>0</v>
      </c>
      <c r="N99" s="120"/>
      <c r="O99" s="172" t="s">
        <v>269</v>
      </c>
      <c r="P99" s="169"/>
      <c r="Q99" s="61"/>
      <c r="R99" s="12">
        <v>50000</v>
      </c>
      <c r="S99" s="51"/>
      <c r="T99" s="12">
        <v>0</v>
      </c>
      <c r="U99" s="51"/>
      <c r="V99" s="12">
        <v>50000</v>
      </c>
      <c r="W99" s="51"/>
      <c r="X99" s="12">
        <v>0</v>
      </c>
    </row>
    <row r="100" spans="2:24">
      <c r="B100" s="120"/>
      <c r="C100" s="172" t="s">
        <v>270</v>
      </c>
      <c r="D100" s="169"/>
      <c r="E100" s="61"/>
      <c r="F100" s="12">
        <v>-261</v>
      </c>
      <c r="G100" s="51"/>
      <c r="H100" s="12">
        <v>0</v>
      </c>
      <c r="I100" s="51"/>
      <c r="J100" s="12">
        <v>-261</v>
      </c>
      <c r="K100" s="51"/>
      <c r="L100" s="12">
        <v>0</v>
      </c>
      <c r="N100" s="120"/>
      <c r="O100" s="172" t="s">
        <v>270</v>
      </c>
      <c r="P100" s="169"/>
      <c r="Q100" s="61"/>
      <c r="R100" s="12">
        <v>-261</v>
      </c>
      <c r="S100" s="51"/>
      <c r="T100" s="12">
        <v>0</v>
      </c>
      <c r="U100" s="51"/>
      <c r="V100" s="12">
        <v>-261</v>
      </c>
      <c r="W100" s="51"/>
      <c r="X100" s="12">
        <v>0</v>
      </c>
    </row>
    <row r="101" spans="2:24">
      <c r="B101" s="120"/>
      <c r="C101" s="172" t="s">
        <v>271</v>
      </c>
      <c r="D101" s="169"/>
      <c r="E101" s="61"/>
      <c r="F101" s="12">
        <v>92100</v>
      </c>
      <c r="G101" s="51"/>
      <c r="H101" s="12">
        <v>0</v>
      </c>
      <c r="I101" s="51"/>
      <c r="J101" s="12">
        <v>92100</v>
      </c>
      <c r="K101" s="51"/>
      <c r="L101" s="12">
        <v>0</v>
      </c>
      <c r="N101" s="120"/>
      <c r="O101" s="172" t="s">
        <v>271</v>
      </c>
      <c r="P101" s="169"/>
      <c r="Q101" s="61"/>
      <c r="R101" s="12">
        <v>92100</v>
      </c>
      <c r="S101" s="51"/>
      <c r="T101" s="12">
        <v>0</v>
      </c>
      <c r="U101" s="51"/>
      <c r="V101" s="12">
        <v>92100</v>
      </c>
      <c r="W101" s="51"/>
      <c r="X101" s="12">
        <v>0</v>
      </c>
    </row>
    <row r="102" spans="2:24">
      <c r="B102" s="120"/>
      <c r="C102" s="172" t="s">
        <v>272</v>
      </c>
      <c r="D102" s="169"/>
      <c r="E102" s="61"/>
      <c r="F102" s="12">
        <v>-2871</v>
      </c>
      <c r="G102" s="51"/>
      <c r="H102" s="12">
        <v>0</v>
      </c>
      <c r="I102" s="51"/>
      <c r="J102" s="12">
        <v>-2871</v>
      </c>
      <c r="K102" s="51"/>
      <c r="L102" s="12">
        <v>0</v>
      </c>
      <c r="N102" s="120"/>
      <c r="O102" s="172" t="s">
        <v>272</v>
      </c>
      <c r="P102" s="169"/>
      <c r="Q102" s="61"/>
      <c r="R102" s="12">
        <v>-2871</v>
      </c>
      <c r="S102" s="51"/>
      <c r="T102" s="12">
        <v>0</v>
      </c>
      <c r="U102" s="51"/>
      <c r="V102" s="12">
        <v>-2871</v>
      </c>
      <c r="W102" s="51"/>
      <c r="X102" s="12">
        <v>0</v>
      </c>
    </row>
    <row r="103" spans="2:24">
      <c r="B103" s="120"/>
      <c r="C103" s="172" t="s">
        <v>273</v>
      </c>
      <c r="D103" s="169"/>
      <c r="E103" s="61"/>
      <c r="F103" s="12">
        <v>-24048</v>
      </c>
      <c r="G103" s="51"/>
      <c r="H103" s="12">
        <v>0</v>
      </c>
      <c r="I103" s="51"/>
      <c r="J103" s="12">
        <v>0</v>
      </c>
      <c r="K103" s="51"/>
      <c r="L103" s="12">
        <v>0</v>
      </c>
      <c r="N103" s="120"/>
      <c r="O103" s="172" t="s">
        <v>273</v>
      </c>
      <c r="P103" s="169"/>
      <c r="Q103" s="61"/>
      <c r="R103" s="12">
        <v>-24048</v>
      </c>
      <c r="S103" s="51"/>
      <c r="T103" s="12">
        <v>0</v>
      </c>
      <c r="U103" s="51"/>
      <c r="V103" s="12">
        <v>0</v>
      </c>
      <c r="W103" s="51"/>
      <c r="X103" s="12"/>
    </row>
    <row r="104" spans="2:24" hidden="1">
      <c r="B104" s="120"/>
      <c r="C104" s="152" t="s">
        <v>176</v>
      </c>
      <c r="D104" s="169"/>
      <c r="E104" s="61"/>
      <c r="F104" s="12"/>
      <c r="G104" s="51"/>
      <c r="H104" s="12"/>
      <c r="I104" s="51"/>
      <c r="J104" s="12"/>
      <c r="K104" s="51"/>
      <c r="L104" s="12"/>
      <c r="N104" s="120"/>
      <c r="O104" s="152" t="s">
        <v>176</v>
      </c>
      <c r="P104" s="169"/>
      <c r="Q104" s="61"/>
      <c r="R104" s="12"/>
      <c r="S104" s="51"/>
      <c r="T104" s="12"/>
      <c r="U104" s="51"/>
      <c r="V104" s="12"/>
      <c r="W104" s="51"/>
      <c r="X104" s="12"/>
    </row>
    <row r="105" spans="2:24">
      <c r="B105" s="120"/>
      <c r="C105" s="172" t="s">
        <v>276</v>
      </c>
      <c r="D105" s="169"/>
      <c r="E105" s="61"/>
      <c r="F105" s="189">
        <v>-52104</v>
      </c>
      <c r="G105" s="51"/>
      <c r="H105" s="12">
        <v>0</v>
      </c>
      <c r="I105" s="51"/>
      <c r="J105" s="12">
        <v>0</v>
      </c>
      <c r="K105" s="51"/>
      <c r="L105" s="12">
        <v>0</v>
      </c>
      <c r="N105" s="120"/>
      <c r="O105" s="152" t="s">
        <v>287</v>
      </c>
      <c r="P105" s="169"/>
      <c r="Q105" s="61"/>
      <c r="R105" s="12"/>
      <c r="S105" s="51"/>
      <c r="T105" s="12"/>
      <c r="U105" s="51"/>
      <c r="V105" s="12"/>
      <c r="W105" s="51"/>
      <c r="X105" s="12"/>
    </row>
    <row r="106" spans="2:24">
      <c r="B106" s="120"/>
      <c r="C106" s="172" t="s">
        <v>277</v>
      </c>
      <c r="D106" s="169"/>
      <c r="E106" s="61"/>
      <c r="F106" s="189">
        <v>9408</v>
      </c>
      <c r="G106" s="51"/>
      <c r="H106" s="12">
        <v>0</v>
      </c>
      <c r="I106" s="51"/>
      <c r="J106" s="12">
        <v>0</v>
      </c>
      <c r="K106" s="51"/>
      <c r="L106" s="12">
        <v>0</v>
      </c>
      <c r="N106" s="120"/>
      <c r="O106" s="152" t="s">
        <v>288</v>
      </c>
      <c r="P106" s="169"/>
      <c r="Q106" s="61"/>
      <c r="R106" s="12"/>
      <c r="S106" s="51"/>
      <c r="T106" s="12"/>
      <c r="U106" s="51"/>
      <c r="V106" s="12"/>
      <c r="W106" s="51"/>
      <c r="X106" s="12"/>
    </row>
    <row r="107" spans="2:24">
      <c r="B107" s="120"/>
      <c r="C107" s="172" t="s">
        <v>244</v>
      </c>
      <c r="D107" s="169"/>
      <c r="E107" s="61"/>
      <c r="F107" s="189">
        <v>78837</v>
      </c>
      <c r="G107" s="51"/>
      <c r="H107" s="12">
        <v>0</v>
      </c>
      <c r="I107" s="51"/>
      <c r="J107" s="12">
        <v>0</v>
      </c>
      <c r="K107" s="51"/>
      <c r="L107" s="12">
        <v>0</v>
      </c>
      <c r="N107" s="120"/>
      <c r="O107" s="152" t="s">
        <v>289</v>
      </c>
      <c r="P107" s="169"/>
      <c r="Q107" s="61"/>
      <c r="R107" s="12"/>
      <c r="S107" s="51"/>
      <c r="T107" s="12"/>
      <c r="U107" s="51"/>
      <c r="V107" s="12"/>
      <c r="W107" s="51"/>
      <c r="X107" s="12"/>
    </row>
    <row r="108" spans="2:24">
      <c r="B108" s="173" t="s">
        <v>197</v>
      </c>
      <c r="C108" s="151"/>
      <c r="D108" s="169"/>
      <c r="E108" s="61"/>
      <c r="F108" s="209">
        <f>SUM(F96:F107)</f>
        <v>1310094</v>
      </c>
      <c r="G108" s="51"/>
      <c r="H108" s="170">
        <f>SUM(H96:H107)</f>
        <v>890305</v>
      </c>
      <c r="I108" s="51"/>
      <c r="J108" s="170">
        <f>SUM(J96:J107)</f>
        <v>1331667</v>
      </c>
      <c r="K108" s="51"/>
      <c r="L108" s="170">
        <f>SUM(L96:L107)</f>
        <v>900000</v>
      </c>
      <c r="N108" s="120"/>
      <c r="O108" s="152" t="s">
        <v>290</v>
      </c>
      <c r="P108" s="169"/>
      <c r="Q108" s="61"/>
      <c r="R108" s="12">
        <v>0</v>
      </c>
      <c r="S108" s="51"/>
      <c r="T108" s="12">
        <v>0</v>
      </c>
      <c r="U108" s="51"/>
      <c r="V108" s="12">
        <v>0</v>
      </c>
      <c r="W108" s="51"/>
      <c r="X108" s="12">
        <v>0</v>
      </c>
    </row>
    <row r="109" spans="2:24">
      <c r="B109" s="120"/>
      <c r="C109" s="151"/>
      <c r="D109" s="169"/>
      <c r="E109" s="61"/>
      <c r="F109" s="134"/>
      <c r="G109" s="51"/>
      <c r="H109" s="134"/>
      <c r="I109" s="51"/>
      <c r="J109" s="134"/>
      <c r="K109" s="51"/>
      <c r="L109" s="134"/>
      <c r="N109" s="173" t="s">
        <v>197</v>
      </c>
      <c r="O109" s="151"/>
      <c r="P109" s="169"/>
      <c r="Q109" s="61"/>
      <c r="R109" s="170">
        <v>1231829</v>
      </c>
      <c r="S109" s="51"/>
      <c r="T109" s="170">
        <v>890305</v>
      </c>
      <c r="U109" s="51"/>
      <c r="V109" s="170">
        <v>1331667</v>
      </c>
      <c r="W109" s="51"/>
      <c r="X109" s="170">
        <v>900000</v>
      </c>
    </row>
    <row r="110" spans="2:24">
      <c r="B110" s="173" t="s">
        <v>130</v>
      </c>
      <c r="C110" s="151"/>
      <c r="D110" s="169"/>
      <c r="E110" s="61"/>
      <c r="F110" s="134">
        <f>F48+F93+F108</f>
        <v>611898.30000000005</v>
      </c>
      <c r="G110" s="51"/>
      <c r="H110" s="134">
        <f>H48+H93+H108</f>
        <v>35591</v>
      </c>
      <c r="I110" s="51"/>
      <c r="J110" s="134">
        <f>J48+J93+J108</f>
        <v>621312</v>
      </c>
      <c r="K110" s="51"/>
      <c r="L110" s="134">
        <f>L48+L93+L108</f>
        <v>47715</v>
      </c>
      <c r="N110" s="120"/>
      <c r="O110" s="151"/>
      <c r="P110" s="169"/>
      <c r="Q110" s="61"/>
      <c r="R110" s="134"/>
      <c r="S110" s="51"/>
      <c r="T110" s="134"/>
      <c r="U110" s="51"/>
      <c r="V110" s="134"/>
      <c r="W110" s="51"/>
      <c r="X110" s="134"/>
    </row>
    <row r="111" spans="2:24">
      <c r="B111" s="174" t="s">
        <v>198</v>
      </c>
      <c r="C111" s="151"/>
      <c r="D111" s="169"/>
      <c r="E111" s="61"/>
      <c r="F111" s="12">
        <v>6541</v>
      </c>
      <c r="G111" s="51"/>
      <c r="H111" s="189">
        <v>19705</v>
      </c>
      <c r="I111" s="204"/>
      <c r="J111" s="206">
        <v>2155</v>
      </c>
      <c r="K111" s="51"/>
      <c r="L111" s="189">
        <v>1574</v>
      </c>
      <c r="O111" s="151"/>
      <c r="P111" s="169"/>
      <c r="Q111" s="61"/>
      <c r="R111" s="134"/>
      <c r="S111" s="51"/>
      <c r="T111" s="134"/>
      <c r="U111" s="51"/>
      <c r="V111" s="134"/>
      <c r="W111" s="51"/>
      <c r="X111" s="134"/>
    </row>
    <row r="112" spans="2:24">
      <c r="B112" s="174" t="s">
        <v>131</v>
      </c>
      <c r="C112" s="151"/>
      <c r="D112" s="169"/>
      <c r="E112" s="61"/>
      <c r="F112" s="189">
        <v>16029</v>
      </c>
      <c r="G112" s="51"/>
      <c r="H112" s="205">
        <v>0</v>
      </c>
      <c r="I112" s="204"/>
      <c r="J112" s="206">
        <v>0</v>
      </c>
      <c r="K112" s="51"/>
      <c r="L112" s="205">
        <v>0</v>
      </c>
      <c r="N112" s="173" t="s">
        <v>130</v>
      </c>
      <c r="O112" s="151"/>
      <c r="P112" s="169"/>
      <c r="Q112" s="61"/>
      <c r="R112" s="134">
        <v>501777</v>
      </c>
      <c r="S112" s="51"/>
      <c r="T112" s="134">
        <v>8813</v>
      </c>
      <c r="U112" s="51"/>
      <c r="V112" s="134">
        <v>565697</v>
      </c>
      <c r="W112" s="51"/>
      <c r="X112" s="134">
        <v>46195</v>
      </c>
    </row>
    <row r="113" spans="2:24">
      <c r="B113" s="174" t="s">
        <v>132</v>
      </c>
      <c r="C113" s="151"/>
      <c r="D113" s="169"/>
      <c r="E113" s="61"/>
      <c r="F113" s="59">
        <v>9</v>
      </c>
      <c r="G113" s="51"/>
      <c r="H113" s="175">
        <v>0</v>
      </c>
      <c r="I113" s="51"/>
      <c r="J113" s="59">
        <v>9</v>
      </c>
      <c r="K113" s="51"/>
      <c r="L113" s="175">
        <v>0</v>
      </c>
      <c r="N113" s="174" t="s">
        <v>198</v>
      </c>
      <c r="O113" s="151"/>
      <c r="P113" s="169"/>
      <c r="Q113" s="61"/>
      <c r="R113" s="12">
        <v>6541</v>
      </c>
      <c r="S113" s="51"/>
      <c r="T113" s="12">
        <v>0</v>
      </c>
      <c r="U113" s="51"/>
      <c r="V113" s="12">
        <v>2155</v>
      </c>
      <c r="W113" s="51"/>
      <c r="X113" s="12">
        <v>0</v>
      </c>
    </row>
    <row r="114" spans="2:24" ht="21.75" thickBot="1">
      <c r="B114" s="173" t="s">
        <v>133</v>
      </c>
      <c r="C114" s="151"/>
      <c r="D114" s="169"/>
      <c r="E114" s="61"/>
      <c r="F114" s="176">
        <f>SUM(F110:F113)</f>
        <v>634477.30000000005</v>
      </c>
      <c r="G114" s="51"/>
      <c r="H114" s="176">
        <f>SUM(H110:H113)</f>
        <v>55296</v>
      </c>
      <c r="I114" s="51"/>
      <c r="J114" s="176">
        <f>SUM(J110:J113)</f>
        <v>623476</v>
      </c>
      <c r="K114" s="51"/>
      <c r="L114" s="176">
        <f>SUM(L110:L113)</f>
        <v>49289</v>
      </c>
      <c r="N114" s="174" t="s">
        <v>131</v>
      </c>
      <c r="O114" s="151"/>
      <c r="P114" s="169"/>
      <c r="Q114" s="61"/>
      <c r="R114" s="12">
        <v>20099</v>
      </c>
      <c r="S114" s="51"/>
      <c r="T114" s="175">
        <v>19705</v>
      </c>
      <c r="U114" s="51"/>
      <c r="V114" s="12">
        <v>0</v>
      </c>
      <c r="W114" s="51"/>
      <c r="X114" s="175">
        <v>1574</v>
      </c>
    </row>
    <row r="115" spans="2:24" ht="21.75" thickTop="1">
      <c r="B115" s="177"/>
      <c r="C115" s="151"/>
      <c r="D115" s="169"/>
      <c r="E115" s="61"/>
      <c r="F115" s="134"/>
      <c r="G115" s="51"/>
      <c r="H115" s="134"/>
      <c r="I115" s="51"/>
      <c r="J115" s="134"/>
      <c r="K115" s="51"/>
      <c r="L115" s="134"/>
      <c r="N115" s="174" t="s">
        <v>132</v>
      </c>
      <c r="O115" s="151"/>
      <c r="P115" s="169"/>
      <c r="Q115" s="61"/>
      <c r="R115" s="59">
        <v>9</v>
      </c>
      <c r="S115" s="51"/>
      <c r="T115" s="12">
        <v>0</v>
      </c>
      <c r="U115" s="51"/>
      <c r="V115" s="59">
        <v>9</v>
      </c>
      <c r="W115" s="51"/>
      <c r="X115" s="12">
        <v>0</v>
      </c>
    </row>
    <row r="116" spans="2:24" ht="21.75" thickBot="1">
      <c r="B116" s="232" t="s">
        <v>229</v>
      </c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101"/>
      <c r="N116" s="173" t="s">
        <v>133</v>
      </c>
      <c r="O116" s="151"/>
      <c r="P116" s="169"/>
      <c r="Q116" s="61"/>
      <c r="R116" s="176">
        <v>634477</v>
      </c>
      <c r="S116" s="51"/>
      <c r="T116" s="176">
        <v>28518</v>
      </c>
      <c r="U116" s="51"/>
      <c r="V116" s="176">
        <v>623476</v>
      </c>
      <c r="W116" s="51"/>
      <c r="X116" s="176">
        <v>47769</v>
      </c>
    </row>
    <row r="117" spans="2:24" ht="21.75" thickTop="1">
      <c r="J117" s="227"/>
      <c r="K117" s="227"/>
      <c r="L117" s="227"/>
      <c r="M117" s="101"/>
      <c r="N117" s="177"/>
      <c r="O117" s="151"/>
      <c r="P117" s="169"/>
      <c r="Q117" s="61"/>
      <c r="R117" s="134"/>
      <c r="S117" s="51"/>
      <c r="T117" s="134"/>
      <c r="U117" s="51"/>
      <c r="V117" s="134"/>
      <c r="W117" s="51"/>
      <c r="X117" s="134"/>
    </row>
    <row r="118" spans="2:24">
      <c r="B118" s="233" t="s">
        <v>49</v>
      </c>
      <c r="C118" s="233"/>
      <c r="D118" s="233"/>
      <c r="E118" s="233"/>
      <c r="F118" s="233"/>
      <c r="G118" s="233"/>
      <c r="H118" s="233"/>
      <c r="I118" s="233"/>
      <c r="J118" s="233"/>
      <c r="K118" s="233"/>
      <c r="L118" s="233"/>
      <c r="M118" s="101"/>
      <c r="N118" s="177"/>
      <c r="O118" s="151"/>
      <c r="P118" s="169"/>
      <c r="Q118" s="61"/>
      <c r="R118" s="134"/>
      <c r="S118" s="51"/>
      <c r="T118" s="134"/>
      <c r="U118" s="51"/>
      <c r="V118" s="134"/>
      <c r="W118" s="51"/>
      <c r="X118" s="134"/>
    </row>
    <row r="119" spans="2:24">
      <c r="B119" s="234" t="s">
        <v>105</v>
      </c>
      <c r="C119" s="234"/>
      <c r="D119" s="234"/>
      <c r="E119" s="234"/>
      <c r="F119" s="234"/>
      <c r="G119" s="234"/>
      <c r="H119" s="234"/>
      <c r="I119" s="234"/>
      <c r="J119" s="234"/>
      <c r="K119" s="234"/>
      <c r="L119" s="234"/>
      <c r="M119" s="101"/>
      <c r="N119" s="232" t="s">
        <v>229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</row>
    <row r="120" spans="2:24">
      <c r="B120" s="233" t="s">
        <v>220</v>
      </c>
      <c r="C120" s="233"/>
      <c r="D120" s="233"/>
      <c r="E120" s="233"/>
      <c r="F120" s="233"/>
      <c r="G120" s="233"/>
      <c r="H120" s="233"/>
      <c r="I120" s="233"/>
      <c r="J120" s="233"/>
      <c r="K120" s="233"/>
      <c r="L120" s="233"/>
      <c r="M120" s="101"/>
      <c r="N120" s="53"/>
      <c r="O120" s="53"/>
      <c r="V120" s="227"/>
      <c r="W120" s="227"/>
      <c r="X120" s="227"/>
    </row>
    <row r="121" spans="2:24">
      <c r="B121" s="148"/>
      <c r="C121" s="148"/>
      <c r="D121" s="148"/>
      <c r="E121" s="148"/>
      <c r="F121" s="148"/>
      <c r="G121" s="148"/>
      <c r="H121" s="148"/>
      <c r="I121" s="148"/>
      <c r="J121" s="148"/>
      <c r="K121" s="148"/>
      <c r="L121" s="148"/>
      <c r="M121" s="101"/>
      <c r="N121" s="233" t="s">
        <v>49</v>
      </c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</row>
    <row r="122" spans="2:24">
      <c r="B122" s="93"/>
      <c r="C122" s="93"/>
      <c r="F122" s="230" t="s">
        <v>46</v>
      </c>
      <c r="G122" s="230"/>
      <c r="H122" s="230"/>
      <c r="I122" s="230"/>
      <c r="J122" s="230"/>
      <c r="K122" s="230"/>
      <c r="L122" s="230"/>
      <c r="M122" s="101"/>
      <c r="N122" s="234" t="s">
        <v>105</v>
      </c>
      <c r="O122" s="234"/>
      <c r="P122" s="234"/>
      <c r="Q122" s="234"/>
      <c r="R122" s="234"/>
      <c r="S122" s="234"/>
      <c r="T122" s="234"/>
      <c r="U122" s="234"/>
      <c r="V122" s="234"/>
      <c r="W122" s="234"/>
      <c r="X122" s="234"/>
    </row>
    <row r="123" spans="2:24">
      <c r="B123" s="93"/>
      <c r="C123" s="93"/>
      <c r="F123" s="231" t="s">
        <v>47</v>
      </c>
      <c r="G123" s="231"/>
      <c r="H123" s="231"/>
      <c r="J123" s="230" t="s">
        <v>48</v>
      </c>
      <c r="K123" s="230"/>
      <c r="L123" s="230"/>
      <c r="M123" s="101"/>
      <c r="N123" s="233" t="s">
        <v>220</v>
      </c>
      <c r="O123" s="233"/>
      <c r="P123" s="233"/>
      <c r="Q123" s="233"/>
      <c r="R123" s="233"/>
      <c r="S123" s="233"/>
      <c r="T123" s="233"/>
      <c r="U123" s="233"/>
      <c r="V123" s="233"/>
      <c r="W123" s="233"/>
      <c r="X123" s="233"/>
    </row>
    <row r="124" spans="2:24">
      <c r="B124" s="93"/>
      <c r="C124" s="93"/>
      <c r="F124" s="218" t="s">
        <v>227</v>
      </c>
      <c r="G124" s="218"/>
      <c r="H124" s="218"/>
      <c r="I124" s="218"/>
      <c r="J124" s="218"/>
      <c r="K124" s="218"/>
      <c r="L124" s="218"/>
      <c r="M124" s="101"/>
      <c r="N124" s="148"/>
      <c r="O124" s="148"/>
      <c r="P124" s="148"/>
      <c r="Q124" s="148"/>
      <c r="R124" s="148"/>
      <c r="S124" s="148"/>
      <c r="T124" s="148"/>
      <c r="U124" s="148"/>
      <c r="V124" s="148"/>
      <c r="W124" s="148"/>
      <c r="X124" s="148"/>
    </row>
    <row r="125" spans="2:24">
      <c r="D125" s="149" t="s">
        <v>0</v>
      </c>
      <c r="E125" s="150"/>
      <c r="F125" s="119" t="s">
        <v>219</v>
      </c>
      <c r="G125" s="6"/>
      <c r="H125" s="119" t="s">
        <v>226</v>
      </c>
      <c r="I125" s="3"/>
      <c r="J125" s="119" t="s">
        <v>219</v>
      </c>
      <c r="K125" s="6"/>
      <c r="L125" s="119" t="s">
        <v>226</v>
      </c>
      <c r="N125" s="93"/>
      <c r="O125" s="93"/>
      <c r="R125" s="230" t="s">
        <v>46</v>
      </c>
      <c r="S125" s="230"/>
      <c r="T125" s="230"/>
      <c r="U125" s="230"/>
      <c r="V125" s="230"/>
      <c r="W125" s="230"/>
      <c r="X125" s="230"/>
    </row>
    <row r="126" spans="2:24">
      <c r="B126" s="177"/>
      <c r="C126" s="151"/>
      <c r="D126" s="169"/>
      <c r="E126" s="61"/>
      <c r="F126" s="134"/>
      <c r="G126" s="51"/>
      <c r="H126" s="134"/>
      <c r="I126" s="51"/>
      <c r="J126" s="134"/>
      <c r="K126" s="51"/>
      <c r="L126" s="134"/>
      <c r="N126" s="93"/>
      <c r="O126" s="93"/>
      <c r="R126" s="231" t="s">
        <v>47</v>
      </c>
      <c r="S126" s="231"/>
      <c r="T126" s="231"/>
      <c r="V126" s="230" t="s">
        <v>48</v>
      </c>
      <c r="W126" s="230"/>
      <c r="X126" s="230"/>
    </row>
    <row r="127" spans="2:24">
      <c r="B127" s="93" t="s">
        <v>199</v>
      </c>
      <c r="C127" s="151"/>
      <c r="D127" s="169"/>
      <c r="E127" s="61"/>
      <c r="F127" s="134"/>
      <c r="G127" s="51"/>
      <c r="H127" s="134"/>
      <c r="I127" s="51"/>
      <c r="J127" s="134"/>
      <c r="K127" s="51"/>
      <c r="L127" s="134"/>
      <c r="N127" s="93"/>
      <c r="O127" s="93"/>
      <c r="R127" s="218" t="s">
        <v>227</v>
      </c>
      <c r="S127" s="218"/>
      <c r="T127" s="218"/>
      <c r="U127" s="218"/>
      <c r="V127" s="218"/>
      <c r="W127" s="218"/>
      <c r="X127" s="218"/>
    </row>
    <row r="128" spans="2:24">
      <c r="B128" s="59" t="s">
        <v>134</v>
      </c>
      <c r="C128" s="151"/>
      <c r="D128" s="169"/>
      <c r="E128" s="61"/>
      <c r="F128" s="12">
        <v>0</v>
      </c>
      <c r="G128" s="51"/>
      <c r="H128" s="12">
        <v>-516</v>
      </c>
      <c r="I128" s="51"/>
      <c r="J128" s="12">
        <v>0</v>
      </c>
      <c r="K128" s="51"/>
      <c r="L128" s="12">
        <v>0</v>
      </c>
      <c r="N128" s="53"/>
      <c r="O128" s="53"/>
      <c r="P128" s="149" t="s">
        <v>0</v>
      </c>
      <c r="Q128" s="150"/>
      <c r="R128" s="119" t="s">
        <v>219</v>
      </c>
      <c r="S128" s="6"/>
      <c r="T128" s="119" t="s">
        <v>226</v>
      </c>
      <c r="U128" s="3"/>
      <c r="V128" s="119" t="s">
        <v>219</v>
      </c>
      <c r="W128" s="6"/>
      <c r="X128" s="119" t="s">
        <v>226</v>
      </c>
    </row>
    <row r="129" spans="2:24">
      <c r="B129" s="59" t="s">
        <v>135</v>
      </c>
      <c r="C129" s="151"/>
      <c r="D129" s="169"/>
      <c r="E129" s="61"/>
      <c r="F129" s="175">
        <v>14079</v>
      </c>
      <c r="G129" s="51"/>
      <c r="H129" s="175">
        <v>9615</v>
      </c>
      <c r="I129" s="51"/>
      <c r="J129" s="12">
        <v>1206</v>
      </c>
      <c r="K129" s="51"/>
      <c r="L129" s="175">
        <v>1847</v>
      </c>
      <c r="N129" s="177"/>
      <c r="O129" s="151"/>
      <c r="P129" s="169"/>
      <c r="Q129" s="61"/>
      <c r="R129" s="134"/>
      <c r="S129" s="51"/>
      <c r="T129" s="134"/>
      <c r="U129" s="51"/>
      <c r="V129" s="134"/>
      <c r="W129" s="51"/>
      <c r="X129" s="134"/>
    </row>
    <row r="130" spans="2:24">
      <c r="B130" s="59" t="s">
        <v>171</v>
      </c>
      <c r="C130" s="151"/>
      <c r="D130" s="169"/>
      <c r="E130" s="61"/>
      <c r="F130" s="12">
        <v>-14079</v>
      </c>
      <c r="G130" s="51"/>
      <c r="H130" s="12">
        <v>-9615</v>
      </c>
      <c r="I130" s="51"/>
      <c r="J130" s="12">
        <v>-1206</v>
      </c>
      <c r="K130" s="51"/>
      <c r="L130" s="12">
        <v>-1847</v>
      </c>
      <c r="N130" s="93" t="s">
        <v>199</v>
      </c>
      <c r="O130" s="151"/>
      <c r="P130" s="169"/>
      <c r="Q130" s="61"/>
      <c r="R130" s="134"/>
      <c r="S130" s="51"/>
      <c r="T130" s="134"/>
      <c r="U130" s="51"/>
      <c r="V130" s="134"/>
      <c r="W130" s="51"/>
      <c r="X130" s="134"/>
    </row>
    <row r="131" spans="2:24" hidden="1">
      <c r="B131" s="59" t="s">
        <v>136</v>
      </c>
      <c r="C131" s="123"/>
      <c r="D131" s="169"/>
      <c r="E131" s="61"/>
      <c r="F131" s="12"/>
      <c r="G131" s="15"/>
      <c r="I131" s="61"/>
      <c r="J131" s="12"/>
      <c r="K131" s="12"/>
      <c r="N131" s="59" t="s">
        <v>134</v>
      </c>
      <c r="O131" s="151"/>
      <c r="P131" s="169"/>
      <c r="Q131" s="61"/>
      <c r="R131" s="12">
        <v>0</v>
      </c>
      <c r="S131" s="51"/>
      <c r="T131" s="12">
        <v>-516</v>
      </c>
      <c r="U131" s="51"/>
      <c r="V131" s="12">
        <v>0</v>
      </c>
      <c r="W131" s="51"/>
      <c r="X131" s="12">
        <v>0</v>
      </c>
    </row>
    <row r="132" spans="2:24" ht="39.6" hidden="1" customHeight="1">
      <c r="B132" s="235" t="s">
        <v>214</v>
      </c>
      <c r="C132" s="235"/>
      <c r="D132" s="169"/>
      <c r="E132" s="61"/>
      <c r="F132" s="12"/>
      <c r="G132" s="15"/>
      <c r="H132" s="12"/>
      <c r="I132" s="61"/>
      <c r="J132" s="12"/>
      <c r="K132" s="12"/>
      <c r="L132" s="12"/>
      <c r="N132" s="59" t="s">
        <v>135</v>
      </c>
      <c r="O132" s="151"/>
      <c r="P132" s="169"/>
      <c r="Q132" s="61"/>
      <c r="R132" s="175">
        <v>5512</v>
      </c>
      <c r="S132" s="51"/>
      <c r="T132" s="175">
        <v>9615</v>
      </c>
      <c r="U132" s="51"/>
      <c r="V132" s="12">
        <v>1206</v>
      </c>
      <c r="W132" s="51"/>
      <c r="X132" s="175">
        <v>1847</v>
      </c>
    </row>
    <row r="133" spans="2:24" hidden="1">
      <c r="B133" s="59" t="s">
        <v>205</v>
      </c>
      <c r="C133" s="4"/>
      <c r="D133" s="169"/>
      <c r="E133" s="61"/>
      <c r="F133" s="12"/>
      <c r="G133" s="15"/>
      <c r="H133" s="12"/>
      <c r="I133" s="61"/>
      <c r="J133" s="12"/>
      <c r="K133" s="12"/>
      <c r="L133" s="12"/>
      <c r="N133" s="59" t="s">
        <v>171</v>
      </c>
      <c r="O133" s="151"/>
      <c r="P133" s="169"/>
      <c r="Q133" s="61"/>
      <c r="R133" s="12">
        <v>-5512</v>
      </c>
      <c r="S133" s="51"/>
      <c r="T133" s="12">
        <v>-9615</v>
      </c>
      <c r="U133" s="51"/>
      <c r="V133" s="12">
        <v>-1206</v>
      </c>
      <c r="W133" s="51"/>
      <c r="X133" s="12">
        <v>-1847</v>
      </c>
    </row>
    <row r="134" spans="2:24">
      <c r="B134" s="172" t="s">
        <v>278</v>
      </c>
      <c r="C134" s="4"/>
      <c r="D134" s="169"/>
      <c r="E134" s="61"/>
      <c r="F134" s="12">
        <v>-437920</v>
      </c>
      <c r="G134" s="15"/>
      <c r="H134" s="12">
        <v>0</v>
      </c>
      <c r="I134" s="61"/>
      <c r="J134" s="12">
        <v>-437920</v>
      </c>
      <c r="K134" s="12"/>
      <c r="L134" s="12">
        <v>0</v>
      </c>
      <c r="N134" s="59" t="s">
        <v>134</v>
      </c>
      <c r="R134" s="210">
        <v>0</v>
      </c>
      <c r="S134" s="210"/>
      <c r="T134" s="210">
        <v>-516</v>
      </c>
      <c r="U134" s="210"/>
      <c r="V134" s="210">
        <v>0</v>
      </c>
      <c r="W134" s="210"/>
      <c r="X134" s="210">
        <v>0</v>
      </c>
    </row>
    <row r="135" spans="2:24">
      <c r="B135" s="172" t="s">
        <v>279</v>
      </c>
      <c r="C135" s="4"/>
      <c r="D135" s="169"/>
      <c r="E135" s="61"/>
      <c r="F135" s="12">
        <v>437920</v>
      </c>
      <c r="G135" s="15"/>
      <c r="H135" s="12">
        <v>0</v>
      </c>
      <c r="I135" s="61"/>
      <c r="J135" s="12">
        <v>437920</v>
      </c>
      <c r="K135" s="12"/>
      <c r="L135" s="12">
        <v>0</v>
      </c>
      <c r="N135" s="59" t="s">
        <v>135</v>
      </c>
      <c r="R135" s="210">
        <v>5512</v>
      </c>
      <c r="S135" s="210"/>
      <c r="T135" s="210">
        <v>9615</v>
      </c>
      <c r="U135" s="210"/>
      <c r="V135" s="210">
        <v>1206</v>
      </c>
      <c r="W135" s="210"/>
      <c r="X135" s="210">
        <v>1847</v>
      </c>
    </row>
    <row r="136" spans="2:24">
      <c r="B136" s="172" t="s">
        <v>280</v>
      </c>
      <c r="C136" s="4"/>
      <c r="D136" s="169"/>
      <c r="E136" s="61"/>
      <c r="F136" s="12">
        <v>315000</v>
      </c>
      <c r="G136" s="15"/>
      <c r="H136" s="12">
        <v>0</v>
      </c>
      <c r="I136" s="61"/>
      <c r="J136" s="12">
        <v>315000</v>
      </c>
      <c r="K136" s="12"/>
      <c r="L136" s="12">
        <v>0</v>
      </c>
      <c r="N136" s="59" t="s">
        <v>171</v>
      </c>
      <c r="R136" s="210">
        <v>-5512</v>
      </c>
      <c r="S136" s="210"/>
      <c r="T136" s="210">
        <v>-9615</v>
      </c>
      <c r="U136" s="210"/>
      <c r="V136" s="210">
        <v>-1206</v>
      </c>
      <c r="W136" s="210"/>
      <c r="X136" s="210">
        <v>-1847</v>
      </c>
    </row>
    <row r="137" spans="2:24">
      <c r="B137" s="172" t="s">
        <v>281</v>
      </c>
      <c r="C137" s="4"/>
      <c r="D137" s="169"/>
      <c r="E137" s="61"/>
      <c r="F137" s="12">
        <v>-315000</v>
      </c>
      <c r="G137" s="15"/>
      <c r="H137" s="12">
        <v>0</v>
      </c>
      <c r="I137" s="61"/>
      <c r="J137" s="12">
        <v>-315000</v>
      </c>
      <c r="K137" s="12"/>
      <c r="L137" s="12">
        <v>0</v>
      </c>
    </row>
    <row r="138" spans="2:24">
      <c r="B138" s="172" t="s">
        <v>282</v>
      </c>
      <c r="C138" s="4"/>
      <c r="D138" s="169"/>
      <c r="E138" s="61"/>
      <c r="F138" s="12">
        <v>-79958</v>
      </c>
      <c r="G138" s="15"/>
      <c r="H138" s="12">
        <v>0</v>
      </c>
      <c r="I138" s="61"/>
      <c r="J138" s="12">
        <v>-79958</v>
      </c>
      <c r="K138" s="12"/>
      <c r="L138" s="12">
        <v>0</v>
      </c>
    </row>
    <row r="139" spans="2:24">
      <c r="B139" s="172" t="s">
        <v>283</v>
      </c>
      <c r="C139" s="4"/>
      <c r="D139" s="169"/>
      <c r="E139" s="61"/>
      <c r="F139" s="12">
        <v>79958</v>
      </c>
      <c r="G139" s="15"/>
      <c r="H139" s="12">
        <v>0</v>
      </c>
      <c r="I139" s="61"/>
      <c r="J139" s="12">
        <v>79958</v>
      </c>
      <c r="K139" s="12"/>
      <c r="L139" s="12">
        <v>0</v>
      </c>
    </row>
    <row r="140" spans="2:24">
      <c r="B140" s="120"/>
      <c r="C140" s="4"/>
      <c r="D140" s="169"/>
      <c r="E140" s="61"/>
      <c r="F140" s="12"/>
      <c r="G140" s="15"/>
      <c r="H140" s="12"/>
      <c r="I140" s="61"/>
      <c r="J140" s="12"/>
      <c r="K140" s="12"/>
      <c r="L140" s="12"/>
    </row>
    <row r="141" spans="2:24">
      <c r="B141" s="120" t="s">
        <v>188</v>
      </c>
      <c r="C141" s="4"/>
      <c r="D141" s="169"/>
      <c r="E141" s="61"/>
      <c r="F141" s="12"/>
      <c r="G141" s="12"/>
      <c r="H141" s="12"/>
      <c r="I141" s="12"/>
      <c r="J141" s="12"/>
      <c r="K141" s="12"/>
      <c r="L141" s="12"/>
    </row>
    <row r="142" spans="2:24">
      <c r="B142" s="120"/>
      <c r="C142" s="4"/>
      <c r="D142" s="169"/>
      <c r="E142" s="61"/>
      <c r="F142" s="12"/>
      <c r="G142" s="12"/>
      <c r="H142" s="12"/>
      <c r="I142" s="12"/>
      <c r="J142" s="12"/>
      <c r="K142" s="12"/>
      <c r="L142" s="12"/>
    </row>
    <row r="143" spans="2:24">
      <c r="B143" s="120"/>
      <c r="C143" s="4"/>
      <c r="D143" s="169"/>
      <c r="E143" s="61"/>
      <c r="F143" s="12"/>
      <c r="G143" s="12"/>
      <c r="H143" s="12"/>
      <c r="I143" s="12"/>
      <c r="J143" s="12"/>
      <c r="K143" s="12"/>
      <c r="L143" s="12"/>
    </row>
    <row r="144" spans="2:24">
      <c r="B144" s="120"/>
      <c r="C144" s="4"/>
      <c r="D144" s="169"/>
      <c r="E144" s="61"/>
      <c r="F144" s="12"/>
      <c r="G144" s="12"/>
      <c r="H144" s="12"/>
      <c r="I144" s="12"/>
      <c r="J144" s="12"/>
      <c r="K144" s="12"/>
      <c r="L144" s="12"/>
    </row>
    <row r="145" spans="2:12">
      <c r="B145" s="120"/>
      <c r="C145" s="4"/>
      <c r="D145" s="169"/>
      <c r="E145" s="61"/>
      <c r="F145" s="12"/>
      <c r="G145" s="12"/>
      <c r="H145" s="12"/>
      <c r="I145" s="12"/>
      <c r="J145" s="12"/>
      <c r="K145" s="12"/>
      <c r="L145" s="12"/>
    </row>
    <row r="146" spans="2:12">
      <c r="B146" s="120"/>
      <c r="C146" s="4"/>
      <c r="D146" s="169"/>
      <c r="E146" s="61"/>
      <c r="F146" s="12"/>
      <c r="G146" s="12"/>
      <c r="H146" s="12"/>
      <c r="I146" s="12"/>
      <c r="J146" s="12"/>
      <c r="K146" s="12"/>
      <c r="L146" s="12"/>
    </row>
    <row r="147" spans="2:12">
      <c r="B147" s="120"/>
      <c r="C147" s="4"/>
      <c r="D147" s="169"/>
      <c r="E147" s="61"/>
      <c r="F147" s="12"/>
      <c r="G147" s="12"/>
      <c r="H147" s="12"/>
      <c r="I147" s="12"/>
      <c r="J147" s="12"/>
      <c r="K147" s="12"/>
      <c r="L147" s="12"/>
    </row>
    <row r="148" spans="2:12">
      <c r="B148" s="120"/>
      <c r="C148" s="4"/>
      <c r="D148" s="169"/>
      <c r="E148" s="61"/>
      <c r="F148" s="12"/>
      <c r="G148" s="12"/>
      <c r="H148" s="12"/>
      <c r="I148" s="12"/>
      <c r="J148" s="12"/>
      <c r="K148" s="12"/>
      <c r="L148" s="12"/>
    </row>
    <row r="149" spans="2:12">
      <c r="B149" s="120"/>
      <c r="C149" s="4"/>
      <c r="D149" s="169"/>
      <c r="E149" s="61"/>
      <c r="F149" s="12"/>
      <c r="G149" s="12"/>
      <c r="H149" s="12"/>
      <c r="I149" s="12"/>
      <c r="J149" s="12"/>
      <c r="K149" s="12"/>
      <c r="L149" s="12"/>
    </row>
    <row r="150" spans="2:12">
      <c r="B150" s="120"/>
      <c r="C150" s="4"/>
      <c r="D150" s="169"/>
      <c r="E150" s="61"/>
      <c r="F150" s="12"/>
      <c r="G150" s="12"/>
      <c r="H150" s="12"/>
      <c r="I150" s="12"/>
      <c r="J150" s="12"/>
      <c r="K150" s="12"/>
      <c r="L150" s="12"/>
    </row>
    <row r="151" spans="2:12">
      <c r="B151" s="120"/>
      <c r="C151" s="4"/>
      <c r="D151" s="169"/>
      <c r="E151" s="61"/>
      <c r="F151" s="12"/>
      <c r="G151" s="12"/>
      <c r="H151" s="12"/>
      <c r="I151" s="12"/>
      <c r="J151" s="12"/>
      <c r="K151" s="12"/>
      <c r="L151" s="12"/>
    </row>
    <row r="152" spans="2:12">
      <c r="B152" s="120"/>
      <c r="C152" s="4"/>
      <c r="D152" s="169"/>
      <c r="E152" s="61"/>
      <c r="F152" s="12"/>
      <c r="G152" s="12"/>
      <c r="H152" s="12"/>
      <c r="I152" s="12"/>
      <c r="J152" s="12"/>
      <c r="K152" s="12"/>
      <c r="L152" s="12"/>
    </row>
    <row r="153" spans="2:12">
      <c r="B153" s="120"/>
      <c r="C153" s="4"/>
      <c r="D153" s="169"/>
      <c r="E153" s="61"/>
      <c r="F153" s="12"/>
      <c r="G153" s="12"/>
      <c r="H153" s="12"/>
      <c r="I153" s="12"/>
      <c r="J153" s="12"/>
      <c r="K153" s="12"/>
      <c r="L153" s="12"/>
    </row>
    <row r="154" spans="2:12">
      <c r="B154" s="120"/>
      <c r="C154" s="4"/>
      <c r="D154" s="169"/>
      <c r="E154" s="61"/>
      <c r="F154" s="12"/>
      <c r="G154" s="12"/>
      <c r="H154" s="12"/>
      <c r="I154" s="12"/>
      <c r="J154" s="12"/>
      <c r="K154" s="12"/>
      <c r="L154" s="12"/>
    </row>
    <row r="155" spans="2:12">
      <c r="B155" s="120"/>
      <c r="C155" s="4"/>
      <c r="D155" s="169"/>
      <c r="E155" s="61"/>
      <c r="F155" s="12"/>
      <c r="G155" s="12"/>
      <c r="H155" s="12"/>
      <c r="I155" s="12"/>
      <c r="J155" s="12"/>
      <c r="K155" s="12"/>
      <c r="L155" s="12"/>
    </row>
    <row r="156" spans="2:12">
      <c r="B156" s="120"/>
      <c r="C156" s="4"/>
      <c r="D156" s="169"/>
      <c r="E156" s="61"/>
      <c r="F156" s="12"/>
      <c r="G156" s="12"/>
      <c r="H156" s="12"/>
      <c r="I156" s="12"/>
      <c r="J156" s="12"/>
      <c r="K156" s="12"/>
      <c r="L156" s="12"/>
    </row>
    <row r="157" spans="2:12">
      <c r="B157" s="120"/>
      <c r="C157" s="4"/>
      <c r="D157" s="169"/>
      <c r="E157" s="61"/>
      <c r="F157" s="12"/>
      <c r="G157" s="12"/>
      <c r="H157" s="12"/>
      <c r="I157" s="12"/>
      <c r="J157" s="12"/>
      <c r="K157" s="12"/>
      <c r="L157" s="12"/>
    </row>
    <row r="158" spans="2:12">
      <c r="B158" s="120"/>
      <c r="C158" s="4"/>
      <c r="D158" s="169"/>
      <c r="E158" s="61"/>
      <c r="F158" s="12"/>
      <c r="G158" s="12"/>
      <c r="H158" s="12"/>
      <c r="I158" s="12"/>
      <c r="J158" s="12"/>
      <c r="K158" s="12"/>
      <c r="L158" s="12"/>
    </row>
    <row r="159" spans="2:12">
      <c r="B159" s="120"/>
      <c r="C159" s="4"/>
      <c r="D159" s="169"/>
      <c r="E159" s="61"/>
      <c r="F159" s="12"/>
      <c r="G159" s="12"/>
      <c r="H159" s="12"/>
      <c r="I159" s="12"/>
      <c r="J159" s="12"/>
      <c r="K159" s="12"/>
      <c r="L159" s="12"/>
    </row>
    <row r="160" spans="2:12">
      <c r="B160" s="120"/>
      <c r="C160" s="4"/>
      <c r="D160" s="169"/>
      <c r="E160" s="61"/>
      <c r="F160" s="12"/>
      <c r="G160" s="12"/>
      <c r="H160" s="12"/>
      <c r="I160" s="12"/>
      <c r="J160" s="12"/>
      <c r="K160" s="12"/>
      <c r="L160" s="12"/>
    </row>
    <row r="161" spans="2:36">
      <c r="B161" s="120"/>
      <c r="C161" s="4"/>
      <c r="D161" s="169"/>
      <c r="E161" s="61"/>
      <c r="F161" s="12"/>
      <c r="G161" s="12"/>
      <c r="H161" s="12"/>
      <c r="I161" s="12"/>
      <c r="J161" s="12"/>
      <c r="K161" s="12"/>
      <c r="L161" s="12"/>
    </row>
    <row r="162" spans="2:36">
      <c r="B162" s="120"/>
      <c r="C162" s="4"/>
      <c r="D162" s="169"/>
      <c r="E162" s="61"/>
      <c r="F162" s="12"/>
      <c r="G162" s="12"/>
      <c r="H162" s="12"/>
      <c r="I162" s="12"/>
      <c r="J162" s="12"/>
      <c r="K162" s="12"/>
      <c r="L162" s="12"/>
    </row>
    <row r="163" spans="2:36">
      <c r="B163" s="120"/>
      <c r="C163" s="4"/>
      <c r="D163" s="169"/>
      <c r="E163" s="61"/>
      <c r="F163" s="12"/>
      <c r="G163" s="12"/>
      <c r="H163" s="12"/>
      <c r="I163" s="12"/>
      <c r="J163" s="12"/>
      <c r="K163" s="12"/>
      <c r="L163" s="12"/>
    </row>
    <row r="164" spans="2:36">
      <c r="B164" s="120"/>
      <c r="C164" s="4"/>
      <c r="D164" s="169"/>
      <c r="E164" s="61"/>
      <c r="F164" s="12"/>
      <c r="G164" s="12"/>
      <c r="H164" s="12"/>
      <c r="I164" s="12"/>
      <c r="J164" s="12"/>
      <c r="K164" s="12"/>
      <c r="L164" s="12"/>
    </row>
    <row r="165" spans="2:36">
      <c r="B165" s="120"/>
      <c r="C165" s="59"/>
      <c r="D165" s="169"/>
      <c r="E165" s="61"/>
      <c r="F165" s="12"/>
      <c r="G165" s="15"/>
      <c r="H165" s="12"/>
      <c r="I165" s="61"/>
      <c r="J165" s="12"/>
      <c r="K165" s="61"/>
      <c r="L165" s="12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</row>
    <row r="166" spans="2:36">
      <c r="B166" s="120"/>
      <c r="C166" s="4"/>
      <c r="D166" s="169"/>
      <c r="E166" s="61"/>
      <c r="F166" s="12"/>
      <c r="G166" s="15"/>
      <c r="H166" s="15"/>
      <c r="I166" s="61"/>
      <c r="J166" s="12"/>
      <c r="K166" s="61"/>
      <c r="L166" s="146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</row>
    <row r="167" spans="2:36" s="103" customFormat="1">
      <c r="C167" s="10" t="s">
        <v>1</v>
      </c>
      <c r="D167" s="10"/>
      <c r="F167" s="10"/>
      <c r="H167" s="10"/>
      <c r="I167" s="10" t="s">
        <v>2</v>
      </c>
      <c r="J167" s="10"/>
      <c r="K167" s="10"/>
      <c r="L167" s="10"/>
      <c r="M167" s="10"/>
    </row>
    <row r="168" spans="2:36" s="103" customFormat="1">
      <c r="C168" s="10" t="s">
        <v>148</v>
      </c>
      <c r="D168" s="10"/>
      <c r="F168" s="10"/>
      <c r="H168" s="10"/>
      <c r="I168" s="116" t="s">
        <v>149</v>
      </c>
      <c r="J168" s="10"/>
      <c r="K168" s="10"/>
      <c r="L168" s="10"/>
      <c r="M168" s="10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</row>
    <row r="169" spans="2:36" s="103" customFormat="1">
      <c r="C169" s="10"/>
      <c r="D169" s="10"/>
      <c r="F169" s="10"/>
      <c r="H169" s="10"/>
      <c r="I169" s="116"/>
      <c r="J169" s="10"/>
      <c r="K169" s="10"/>
      <c r="L169" s="10"/>
      <c r="M169" s="10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</row>
    <row r="170" spans="2:36">
      <c r="B170" s="232" t="s">
        <v>230</v>
      </c>
      <c r="C170" s="233"/>
      <c r="D170" s="233"/>
      <c r="E170" s="233"/>
      <c r="F170" s="233"/>
      <c r="G170" s="233"/>
      <c r="H170" s="233"/>
      <c r="I170" s="233"/>
      <c r="J170" s="233"/>
      <c r="K170" s="233"/>
      <c r="L170" s="233"/>
    </row>
    <row r="171" spans="2:36">
      <c r="C171" s="178"/>
      <c r="D171" s="179"/>
      <c r="F171" s="180"/>
      <c r="G171" s="180"/>
      <c r="H171" s="180"/>
      <c r="I171" s="180"/>
      <c r="J171" s="180"/>
      <c r="L171" s="180"/>
    </row>
    <row r="172" spans="2:36">
      <c r="F172" s="181"/>
      <c r="J172" s="51"/>
      <c r="L172" s="51"/>
    </row>
    <row r="173" spans="2:36">
      <c r="B173" s="179"/>
      <c r="C173" s="59"/>
      <c r="F173" s="180"/>
      <c r="J173" s="51"/>
    </row>
    <row r="174" spans="2:36">
      <c r="B174" s="179"/>
      <c r="C174" s="59"/>
      <c r="F174" s="180"/>
      <c r="J174" s="51"/>
    </row>
    <row r="175" spans="2:36">
      <c r="B175" s="179"/>
      <c r="C175" s="59"/>
      <c r="F175" s="180"/>
      <c r="J175" s="51"/>
    </row>
    <row r="176" spans="2:36">
      <c r="B176" s="179"/>
      <c r="C176" s="59"/>
      <c r="F176" s="182"/>
      <c r="J176" s="51"/>
    </row>
    <row r="177" spans="2:10">
      <c r="B177" s="179"/>
      <c r="C177" s="59"/>
      <c r="F177" s="180"/>
      <c r="J177" s="51"/>
    </row>
    <row r="178" spans="2:10">
      <c r="B178" s="179"/>
      <c r="C178" s="59"/>
      <c r="F178" s="180"/>
      <c r="J178" s="51"/>
    </row>
    <row r="179" spans="2:10">
      <c r="B179" s="179"/>
      <c r="C179" s="59"/>
      <c r="F179" s="180"/>
      <c r="J179" s="51"/>
    </row>
    <row r="180" spans="2:10">
      <c r="B180" s="179"/>
      <c r="C180" s="59"/>
      <c r="F180" s="180"/>
      <c r="J180" s="51"/>
    </row>
    <row r="181" spans="2:10">
      <c r="B181" s="179"/>
      <c r="C181" s="59"/>
      <c r="F181" s="180"/>
      <c r="J181" s="51"/>
    </row>
    <row r="182" spans="2:10">
      <c r="B182" s="179"/>
      <c r="C182" s="59"/>
      <c r="F182" s="180"/>
      <c r="J182" s="51"/>
    </row>
    <row r="183" spans="2:10">
      <c r="B183" s="179"/>
      <c r="C183" s="59"/>
      <c r="F183" s="180"/>
      <c r="J183" s="51"/>
    </row>
    <row r="184" spans="2:10">
      <c r="B184" s="179"/>
      <c r="C184" s="183"/>
      <c r="F184" s="180"/>
      <c r="J184" s="51"/>
    </row>
    <row r="185" spans="2:10">
      <c r="B185" s="179"/>
      <c r="C185" s="59"/>
      <c r="F185" s="180"/>
      <c r="J185" s="51"/>
    </row>
    <row r="186" spans="2:10">
      <c r="B186" s="179"/>
      <c r="C186" s="59"/>
      <c r="F186" s="180"/>
      <c r="J186" s="51"/>
    </row>
    <row r="187" spans="2:10">
      <c r="B187" s="179"/>
      <c r="C187" s="59"/>
      <c r="F187" s="180"/>
      <c r="J187" s="51"/>
    </row>
    <row r="188" spans="2:10">
      <c r="B188" s="179"/>
      <c r="C188" s="59"/>
      <c r="F188" s="180"/>
      <c r="J188" s="51"/>
    </row>
    <row r="189" spans="2:10">
      <c r="B189" s="179"/>
      <c r="C189" s="59"/>
      <c r="F189" s="180"/>
      <c r="J189" s="51"/>
    </row>
    <row r="190" spans="2:10">
      <c r="B190" s="179"/>
      <c r="C190" s="59"/>
      <c r="F190" s="180"/>
      <c r="J190" s="51"/>
    </row>
    <row r="191" spans="2:10">
      <c r="B191" s="179"/>
      <c r="C191" s="59"/>
      <c r="F191" s="180"/>
      <c r="J191" s="51"/>
    </row>
    <row r="192" spans="2:10">
      <c r="B192" s="179"/>
      <c r="C192" s="59"/>
      <c r="F192" s="180"/>
      <c r="J192" s="51"/>
    </row>
    <row r="193" spans="2:12">
      <c r="B193" s="179"/>
      <c r="C193" s="59"/>
      <c r="F193" s="180"/>
      <c r="J193" s="51"/>
    </row>
    <row r="194" spans="2:12">
      <c r="B194" s="179"/>
      <c r="C194" s="59"/>
      <c r="F194" s="180"/>
      <c r="J194" s="51"/>
      <c r="L194" s="181"/>
    </row>
    <row r="195" spans="2:12">
      <c r="B195" s="179"/>
      <c r="C195" s="59"/>
      <c r="F195" s="180"/>
      <c r="J195" s="51"/>
    </row>
    <row r="196" spans="2:12">
      <c r="B196" s="179"/>
      <c r="C196" s="59"/>
      <c r="F196" s="180"/>
      <c r="J196" s="51"/>
    </row>
    <row r="197" spans="2:12">
      <c r="B197" s="179"/>
      <c r="C197" s="59"/>
      <c r="F197" s="180"/>
      <c r="J197" s="51"/>
    </row>
    <row r="198" spans="2:12">
      <c r="B198" s="179"/>
      <c r="C198" s="59"/>
      <c r="F198" s="180"/>
      <c r="J198" s="51"/>
    </row>
    <row r="199" spans="2:12">
      <c r="B199" s="179"/>
      <c r="C199" s="59"/>
      <c r="F199" s="180"/>
      <c r="J199" s="51"/>
    </row>
    <row r="200" spans="2:12">
      <c r="B200" s="179"/>
      <c r="C200" s="59"/>
      <c r="F200" s="180"/>
      <c r="J200" s="51"/>
    </row>
    <row r="201" spans="2:12">
      <c r="B201" s="179"/>
      <c r="C201" s="183"/>
      <c r="F201" s="180"/>
      <c r="J201" s="51"/>
    </row>
    <row r="202" spans="2:12">
      <c r="B202" s="179"/>
      <c r="C202" s="59"/>
      <c r="F202" s="180"/>
      <c r="J202" s="51"/>
    </row>
    <row r="203" spans="2:12">
      <c r="B203" s="179"/>
      <c r="C203" s="59"/>
      <c r="F203" s="180"/>
      <c r="J203" s="51"/>
    </row>
    <row r="204" spans="2:12">
      <c r="B204" s="179"/>
      <c r="C204" s="59"/>
      <c r="F204" s="180"/>
      <c r="J204" s="51"/>
    </row>
    <row r="205" spans="2:12">
      <c r="B205" s="179"/>
      <c r="C205" s="59"/>
      <c r="F205" s="180"/>
      <c r="J205" s="51"/>
    </row>
    <row r="207" spans="2:12">
      <c r="F207" s="181"/>
    </row>
    <row r="209" spans="6:6">
      <c r="F209" s="180"/>
    </row>
  </sheetData>
  <mergeCells count="53">
    <mergeCell ref="J1:L1"/>
    <mergeCell ref="B58:L58"/>
    <mergeCell ref="J59:L59"/>
    <mergeCell ref="B60:L60"/>
    <mergeCell ref="B61:L61"/>
    <mergeCell ref="B2:L2"/>
    <mergeCell ref="B3:L3"/>
    <mergeCell ref="B4:L4"/>
    <mergeCell ref="F6:L6"/>
    <mergeCell ref="F7:H7"/>
    <mergeCell ref="J7:L7"/>
    <mergeCell ref="F8:L8"/>
    <mergeCell ref="B132:C132"/>
    <mergeCell ref="B170:L170"/>
    <mergeCell ref="F64:L64"/>
    <mergeCell ref="F65:H65"/>
    <mergeCell ref="J65:L65"/>
    <mergeCell ref="B119:L119"/>
    <mergeCell ref="B120:L120"/>
    <mergeCell ref="F122:L122"/>
    <mergeCell ref="F123:H123"/>
    <mergeCell ref="J123:L123"/>
    <mergeCell ref="F124:L124"/>
    <mergeCell ref="B62:L62"/>
    <mergeCell ref="B116:L116"/>
    <mergeCell ref="J117:L117"/>
    <mergeCell ref="B118:L118"/>
    <mergeCell ref="F66:L66"/>
    <mergeCell ref="N2:X2"/>
    <mergeCell ref="N3:X3"/>
    <mergeCell ref="N4:X4"/>
    <mergeCell ref="R6:X6"/>
    <mergeCell ref="R7:T7"/>
    <mergeCell ref="V7:X7"/>
    <mergeCell ref="R8:X8"/>
    <mergeCell ref="N59:X59"/>
    <mergeCell ref="V60:X60"/>
    <mergeCell ref="N61:X61"/>
    <mergeCell ref="N62:X62"/>
    <mergeCell ref="N63:X63"/>
    <mergeCell ref="R65:X65"/>
    <mergeCell ref="R66:T66"/>
    <mergeCell ref="V66:X66"/>
    <mergeCell ref="R67:X67"/>
    <mergeCell ref="R125:X125"/>
    <mergeCell ref="R126:T126"/>
    <mergeCell ref="V126:X126"/>
    <mergeCell ref="R127:X127"/>
    <mergeCell ref="N119:X119"/>
    <mergeCell ref="V120:X120"/>
    <mergeCell ref="N121:X121"/>
    <mergeCell ref="N122:X122"/>
    <mergeCell ref="N123:X123"/>
  </mergeCells>
  <pageMargins left="0.59055118110236227" right="0.31496062992125984" top="0.59055118110236227" bottom="0.15748031496062992" header="0.15748031496062992" footer="0.15748031496062992"/>
  <pageSetup paperSize="9" scale="78" fitToHeight="0" orientation="portrait" r:id="rId1"/>
  <rowBreaks count="3" manualBreakCount="3">
    <brk id="58" max="11" man="1"/>
    <brk id="116" max="11" man="1"/>
    <brk id="17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01D5E-8406-4A8F-9BFA-944258D3D412}">
  <sheetPr>
    <tabColor rgb="FF92D050"/>
    <pageSetUpPr fitToPage="1"/>
  </sheetPr>
  <dimension ref="A1:N44"/>
  <sheetViews>
    <sheetView view="pageBreakPreview" topLeftCell="A4" zoomScaleNormal="130" zoomScaleSheetLayoutView="100" workbookViewId="0">
      <selection activeCell="B15" sqref="B15:B16"/>
    </sheetView>
  </sheetViews>
  <sheetFormatPr defaultRowHeight="21"/>
  <cols>
    <col min="1" max="1" width="3.42578125" customWidth="1"/>
    <col min="2" max="2" width="41.85546875" style="4" customWidth="1"/>
    <col min="3" max="3" width="7.7109375" style="2" customWidth="1"/>
    <col min="4" max="4" width="1" style="2" customWidth="1"/>
    <col min="5" max="5" width="12.7109375" style="2" customWidth="1"/>
    <col min="6" max="6" width="1" style="2" customWidth="1"/>
    <col min="7" max="7" width="12.7109375" style="2" customWidth="1"/>
    <col min="8" max="8" width="1" style="2" customWidth="1"/>
    <col min="9" max="9" width="12.7109375" style="25" customWidth="1"/>
    <col min="10" max="10" width="1" style="2" customWidth="1"/>
    <col min="11" max="11" width="12.7109375" style="2" customWidth="1"/>
  </cols>
  <sheetData>
    <row r="1" spans="1:11">
      <c r="I1" s="227" t="s">
        <v>151</v>
      </c>
      <c r="J1" s="227"/>
      <c r="K1" s="227"/>
    </row>
    <row r="2" spans="1:11">
      <c r="B2" s="217" t="s">
        <v>49</v>
      </c>
      <c r="C2" s="217"/>
      <c r="D2" s="217"/>
      <c r="E2" s="217"/>
      <c r="F2" s="217"/>
      <c r="G2" s="217"/>
      <c r="H2" s="217"/>
      <c r="I2" s="217"/>
      <c r="J2" s="217"/>
      <c r="K2" s="217"/>
    </row>
    <row r="3" spans="1:11">
      <c r="B3" s="229" t="s">
        <v>104</v>
      </c>
      <c r="C3" s="229"/>
      <c r="D3" s="229"/>
      <c r="E3" s="229"/>
      <c r="F3" s="229"/>
      <c r="G3" s="229"/>
      <c r="H3" s="229"/>
      <c r="I3" s="229"/>
      <c r="J3" s="229"/>
      <c r="K3" s="229"/>
    </row>
    <row r="4" spans="1:11">
      <c r="B4" s="225" t="s">
        <v>172</v>
      </c>
      <c r="C4" s="225"/>
      <c r="D4" s="225"/>
      <c r="E4" s="225"/>
      <c r="F4" s="225"/>
      <c r="G4" s="225"/>
      <c r="H4" s="225"/>
      <c r="I4" s="225"/>
      <c r="J4" s="225"/>
      <c r="K4" s="225"/>
    </row>
    <row r="5" spans="1:11"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>
      <c r="E6" s="218" t="s">
        <v>46</v>
      </c>
      <c r="F6" s="218"/>
      <c r="G6" s="218"/>
      <c r="H6" s="218"/>
      <c r="I6" s="218"/>
      <c r="J6" s="218"/>
      <c r="K6" s="218"/>
    </row>
    <row r="7" spans="1:11">
      <c r="B7" s="1"/>
      <c r="E7" s="219" t="s">
        <v>47</v>
      </c>
      <c r="F7" s="219"/>
      <c r="G7" s="219"/>
      <c r="I7" s="218" t="s">
        <v>48</v>
      </c>
      <c r="J7" s="218"/>
      <c r="K7" s="218"/>
    </row>
    <row r="8" spans="1:11">
      <c r="C8" s="3"/>
      <c r="D8" s="3"/>
      <c r="E8" s="5">
        <v>2022</v>
      </c>
      <c r="F8" s="6"/>
      <c r="G8" s="5">
        <v>2021</v>
      </c>
      <c r="H8" s="3"/>
      <c r="I8" s="7">
        <v>2022</v>
      </c>
      <c r="J8" s="3"/>
      <c r="K8" s="5">
        <v>2021</v>
      </c>
    </row>
    <row r="9" spans="1:11">
      <c r="A9" s="9" t="s">
        <v>82</v>
      </c>
      <c r="C9" s="10"/>
      <c r="D9" s="10"/>
      <c r="E9" s="67"/>
      <c r="F9" s="67"/>
      <c r="G9" s="67"/>
      <c r="H9" s="10"/>
      <c r="I9" s="68"/>
      <c r="J9" s="67"/>
      <c r="K9" s="67"/>
    </row>
    <row r="10" spans="1:11">
      <c r="B10" s="4" t="s">
        <v>83</v>
      </c>
      <c r="C10" s="10"/>
      <c r="D10" s="10"/>
      <c r="E10" s="107">
        <v>171074</v>
      </c>
      <c r="F10" s="107"/>
      <c r="G10" s="107">
        <v>158094</v>
      </c>
      <c r="H10" s="108"/>
      <c r="I10" s="107">
        <v>124746</v>
      </c>
      <c r="J10" s="107"/>
      <c r="K10" s="107">
        <v>128402</v>
      </c>
    </row>
    <row r="11" spans="1:11">
      <c r="A11" s="125" t="s">
        <v>156</v>
      </c>
      <c r="C11" s="10"/>
      <c r="D11" s="10"/>
      <c r="E11" s="12"/>
      <c r="F11" s="12"/>
      <c r="G11" s="12"/>
      <c r="H11" s="81"/>
      <c r="I11" s="12"/>
      <c r="J11" s="12"/>
      <c r="K11" s="12"/>
    </row>
    <row r="12" spans="1:11">
      <c r="B12" s="4" t="s">
        <v>84</v>
      </c>
      <c r="C12" s="10"/>
      <c r="D12" s="10"/>
      <c r="E12" s="107">
        <v>2066</v>
      </c>
      <c r="F12" s="107"/>
      <c r="G12" s="107">
        <v>924</v>
      </c>
      <c r="H12" s="108"/>
      <c r="I12" s="109">
        <v>16513</v>
      </c>
      <c r="J12" s="107"/>
      <c r="K12" s="109">
        <v>5623</v>
      </c>
    </row>
    <row r="13" spans="1:11">
      <c r="B13" s="4" t="s">
        <v>157</v>
      </c>
      <c r="C13" s="10"/>
      <c r="D13" s="10"/>
      <c r="E13" s="107">
        <v>10020</v>
      </c>
      <c r="F13" s="107"/>
      <c r="G13" s="12">
        <v>13780</v>
      </c>
      <c r="H13" s="108"/>
      <c r="I13" s="109">
        <v>7891</v>
      </c>
      <c r="J13" s="107"/>
      <c r="K13" s="12">
        <v>8754</v>
      </c>
    </row>
    <row r="14" spans="1:11">
      <c r="B14" s="4" t="s">
        <v>158</v>
      </c>
      <c r="C14" s="10"/>
      <c r="D14" s="10"/>
      <c r="E14" s="107">
        <v>0</v>
      </c>
      <c r="F14" s="107"/>
      <c r="G14" s="12">
        <v>99727</v>
      </c>
      <c r="H14" s="108"/>
      <c r="I14" s="109">
        <v>0</v>
      </c>
      <c r="J14" s="107"/>
      <c r="K14" s="12">
        <v>99727</v>
      </c>
    </row>
    <row r="15" spans="1:11">
      <c r="B15" s="4" t="s">
        <v>173</v>
      </c>
      <c r="C15" s="10"/>
      <c r="D15" s="10"/>
      <c r="E15" s="107">
        <v>26107</v>
      </c>
      <c r="F15" s="107"/>
      <c r="G15" s="12">
        <v>20000</v>
      </c>
      <c r="H15" s="108"/>
      <c r="I15" s="109">
        <v>14958</v>
      </c>
      <c r="J15" s="107"/>
      <c r="K15" s="12">
        <v>12726</v>
      </c>
    </row>
    <row r="16" spans="1:11">
      <c r="B16" s="4" t="s">
        <v>85</v>
      </c>
      <c r="C16" s="10"/>
      <c r="D16" s="10"/>
      <c r="E16" s="107">
        <v>5316</v>
      </c>
      <c r="F16" s="107"/>
      <c r="G16" s="107">
        <v>8821</v>
      </c>
      <c r="H16" s="108"/>
      <c r="I16" s="107">
        <v>3564</v>
      </c>
      <c r="J16" s="110"/>
      <c r="K16" s="111">
        <v>11197</v>
      </c>
    </row>
    <row r="17" spans="1:11">
      <c r="A17" s="9" t="s">
        <v>86</v>
      </c>
      <c r="C17" s="10"/>
      <c r="D17" s="10"/>
      <c r="E17" s="18">
        <f>SUM(E10:E16)</f>
        <v>214583</v>
      </c>
      <c r="F17" s="109"/>
      <c r="G17" s="18">
        <f>SUM(G10:G16)</f>
        <v>301346</v>
      </c>
      <c r="H17" s="112"/>
      <c r="I17" s="18">
        <f>SUM(I10:I16)</f>
        <v>167672</v>
      </c>
      <c r="J17" s="109"/>
      <c r="K17" s="18">
        <f>SUM(K10:K16)</f>
        <v>266429</v>
      </c>
    </row>
    <row r="18" spans="1:11">
      <c r="C18" s="10"/>
      <c r="D18" s="10"/>
      <c r="E18" s="12"/>
      <c r="F18" s="12"/>
      <c r="G18" s="12"/>
      <c r="H18" s="10"/>
      <c r="I18" s="12"/>
      <c r="J18" s="12"/>
      <c r="K18" s="12"/>
    </row>
    <row r="19" spans="1:11">
      <c r="A19" s="9" t="s">
        <v>87</v>
      </c>
      <c r="C19" s="10"/>
      <c r="D19" s="10"/>
      <c r="E19" s="12"/>
      <c r="F19" s="12"/>
      <c r="G19" s="12"/>
      <c r="H19" s="10"/>
      <c r="I19" s="12"/>
      <c r="J19" s="12"/>
      <c r="K19" s="12"/>
    </row>
    <row r="20" spans="1:11">
      <c r="B20" s="4" t="s">
        <v>88</v>
      </c>
      <c r="C20" s="10"/>
      <c r="D20" s="10"/>
      <c r="E20" s="69">
        <v>138582</v>
      </c>
      <c r="F20" s="69"/>
      <c r="G20" s="69">
        <v>131349</v>
      </c>
      <c r="H20" s="10"/>
      <c r="I20" s="70">
        <v>113355</v>
      </c>
      <c r="J20" s="69"/>
      <c r="K20" s="69">
        <v>115808</v>
      </c>
    </row>
    <row r="21" spans="1:11">
      <c r="B21" s="4" t="s">
        <v>144</v>
      </c>
      <c r="C21" s="10"/>
      <c r="D21" s="10"/>
      <c r="E21" s="69">
        <v>541</v>
      </c>
      <c r="F21" s="69"/>
      <c r="G21" s="12">
        <v>0</v>
      </c>
      <c r="H21" s="12"/>
      <c r="I21" s="12">
        <v>0</v>
      </c>
      <c r="J21" s="12"/>
      <c r="K21" s="12">
        <v>0</v>
      </c>
    </row>
    <row r="22" spans="1:11">
      <c r="B22" s="4" t="s">
        <v>89</v>
      </c>
      <c r="C22" s="10"/>
      <c r="D22" s="10"/>
      <c r="E22" s="69">
        <v>63672</v>
      </c>
      <c r="F22" s="69"/>
      <c r="G22" s="69">
        <v>68631</v>
      </c>
      <c r="H22" s="10"/>
      <c r="I22" s="70">
        <v>50227</v>
      </c>
      <c r="J22" s="69"/>
      <c r="K22" s="69">
        <v>57459</v>
      </c>
    </row>
    <row r="23" spans="1:11">
      <c r="B23" s="4" t="s">
        <v>145</v>
      </c>
      <c r="C23" s="10"/>
      <c r="D23" s="10"/>
      <c r="E23" s="12">
        <v>673</v>
      </c>
      <c r="F23" s="12"/>
      <c r="G23" s="12">
        <v>0</v>
      </c>
      <c r="H23" s="12"/>
      <c r="I23" s="12">
        <v>673</v>
      </c>
      <c r="J23" s="12"/>
      <c r="K23" s="12">
        <v>0</v>
      </c>
    </row>
    <row r="24" spans="1:11">
      <c r="B24" s="71" t="s">
        <v>90</v>
      </c>
      <c r="C24" s="10"/>
      <c r="D24" s="10"/>
      <c r="E24" s="72">
        <v>4904</v>
      </c>
      <c r="F24" s="69"/>
      <c r="G24" s="12">
        <v>6711</v>
      </c>
      <c r="H24" s="10"/>
      <c r="I24" s="73">
        <v>2938</v>
      </c>
      <c r="J24" s="69"/>
      <c r="K24" s="69">
        <v>5336</v>
      </c>
    </row>
    <row r="25" spans="1:11">
      <c r="A25" s="9" t="s">
        <v>91</v>
      </c>
      <c r="C25" s="10"/>
      <c r="D25" s="10"/>
      <c r="E25" s="16">
        <f>SUM(E20:E24)</f>
        <v>208372</v>
      </c>
      <c r="F25" s="12"/>
      <c r="G25" s="16">
        <f>SUM(G20:G24)</f>
        <v>206691</v>
      </c>
      <c r="H25" s="12">
        <v>0</v>
      </c>
      <c r="I25" s="16">
        <f>SUM(I20:I24)</f>
        <v>167193</v>
      </c>
      <c r="J25" s="12"/>
      <c r="K25" s="16">
        <f>SUM(K20:K24)</f>
        <v>178603</v>
      </c>
    </row>
    <row r="26" spans="1:11">
      <c r="B26" s="9"/>
      <c r="C26" s="10"/>
      <c r="D26" s="10"/>
      <c r="E26" s="74"/>
      <c r="F26" s="74"/>
      <c r="G26" s="74"/>
      <c r="H26" s="81"/>
      <c r="I26" s="74"/>
      <c r="J26" s="12"/>
      <c r="K26" s="12"/>
    </row>
    <row r="27" spans="1:11">
      <c r="A27" s="9" t="s">
        <v>92</v>
      </c>
      <c r="C27" s="10"/>
      <c r="D27" s="10"/>
      <c r="E27" s="69">
        <v>27381</v>
      </c>
      <c r="F27" s="69"/>
      <c r="G27" s="69">
        <v>16739</v>
      </c>
      <c r="H27" s="10"/>
      <c r="I27" s="22">
        <v>0</v>
      </c>
      <c r="J27" s="12"/>
      <c r="K27" s="22">
        <v>0</v>
      </c>
    </row>
    <row r="28" spans="1:11">
      <c r="B28" s="4" t="s">
        <v>93</v>
      </c>
      <c r="C28" s="10"/>
      <c r="D28" s="10"/>
      <c r="E28" s="43">
        <f>E17-E25+E27</f>
        <v>33592</v>
      </c>
      <c r="F28" s="12"/>
      <c r="G28" s="43">
        <f>G17-G25+G27</f>
        <v>111394</v>
      </c>
      <c r="H28" s="69"/>
      <c r="I28" s="43">
        <f>I17-I25</f>
        <v>479</v>
      </c>
      <c r="J28" s="69"/>
      <c r="K28" s="43">
        <f>K17-K25</f>
        <v>87826</v>
      </c>
    </row>
    <row r="29" spans="1:11">
      <c r="B29" s="4" t="s">
        <v>94</v>
      </c>
      <c r="C29" s="10"/>
      <c r="D29" s="10"/>
      <c r="E29" s="22">
        <v>-1399</v>
      </c>
      <c r="F29" s="74"/>
      <c r="G29" s="76">
        <v>-1930</v>
      </c>
      <c r="H29" s="10"/>
      <c r="I29" s="22">
        <v>0</v>
      </c>
      <c r="J29" s="12"/>
      <c r="K29" s="22">
        <v>0</v>
      </c>
    </row>
    <row r="30" spans="1:11" ht="21.75" thickBot="1">
      <c r="A30" s="9" t="s">
        <v>175</v>
      </c>
      <c r="C30" s="10"/>
      <c r="D30" s="10"/>
      <c r="E30" s="82">
        <f>SUM(E28:E29)</f>
        <v>32193</v>
      </c>
      <c r="F30" s="77"/>
      <c r="G30" s="82">
        <f>SUM(G28:G29)</f>
        <v>109464</v>
      </c>
      <c r="H30" s="75"/>
      <c r="I30" s="82">
        <f>SUM(I28:I29)</f>
        <v>479</v>
      </c>
      <c r="J30" s="11"/>
      <c r="K30" s="82">
        <f>SUM(K28:K29)</f>
        <v>87826</v>
      </c>
    </row>
    <row r="31" spans="1:11" ht="21.75" thickTop="1">
      <c r="B31" s="9"/>
      <c r="C31" s="10"/>
      <c r="D31" s="10"/>
      <c r="E31" s="77"/>
      <c r="F31" s="77"/>
      <c r="G31" s="77"/>
      <c r="H31" s="75"/>
      <c r="I31" s="77"/>
      <c r="J31" s="11"/>
      <c r="K31" s="78"/>
    </row>
    <row r="32" spans="1:11">
      <c r="A32" s="9" t="s">
        <v>178</v>
      </c>
      <c r="C32" s="10"/>
      <c r="D32" s="10"/>
      <c r="H32" s="10"/>
      <c r="I32" s="2"/>
      <c r="J32" s="10"/>
    </row>
    <row r="33" spans="2:14">
      <c r="B33" s="4" t="s">
        <v>96</v>
      </c>
      <c r="C33" s="10"/>
      <c r="D33" s="10"/>
      <c r="E33" s="12">
        <v>34662</v>
      </c>
      <c r="F33" s="79"/>
      <c r="G33" s="56">
        <v>109377</v>
      </c>
      <c r="H33" s="80"/>
      <c r="I33" s="12">
        <v>479</v>
      </c>
      <c r="J33" s="81"/>
      <c r="K33" s="56">
        <v>87826</v>
      </c>
    </row>
    <row r="34" spans="2:14">
      <c r="B34" s="4" t="s">
        <v>43</v>
      </c>
      <c r="C34" s="10"/>
      <c r="D34" s="10"/>
      <c r="E34" s="12">
        <v>-2469</v>
      </c>
      <c r="F34" s="12"/>
      <c r="G34" s="12">
        <v>87</v>
      </c>
      <c r="H34" s="81"/>
      <c r="I34" s="12">
        <v>0</v>
      </c>
      <c r="J34" s="12"/>
      <c r="K34" s="12">
        <v>0</v>
      </c>
    </row>
    <row r="35" spans="2:14" ht="21.75" thickBot="1">
      <c r="C35" s="10"/>
      <c r="D35" s="10"/>
      <c r="E35" s="82">
        <f>SUM(E33:E34)</f>
        <v>32193</v>
      </c>
      <c r="F35" s="12"/>
      <c r="G35" s="82">
        <f>SUM(G33:G34)</f>
        <v>109464</v>
      </c>
      <c r="H35" s="80"/>
      <c r="I35" s="82">
        <f>SUM(I33:I34)</f>
        <v>479</v>
      </c>
      <c r="J35" s="81"/>
      <c r="K35" s="82">
        <f>SUM(K33:K34)</f>
        <v>87826</v>
      </c>
    </row>
    <row r="36" spans="2:14" ht="21.75" thickTop="1">
      <c r="B36" s="9"/>
      <c r="C36" s="10"/>
      <c r="D36" s="10"/>
      <c r="E36" s="83"/>
      <c r="F36" s="83"/>
      <c r="G36" s="83"/>
      <c r="H36" s="10"/>
      <c r="I36" s="83"/>
      <c r="J36" s="84"/>
      <c r="K36" s="83"/>
    </row>
    <row r="37" spans="2:14">
      <c r="B37" s="120" t="s">
        <v>153</v>
      </c>
      <c r="C37" s="10"/>
      <c r="D37" s="10"/>
      <c r="E37" s="83"/>
      <c r="F37" s="83"/>
      <c r="G37" s="83"/>
      <c r="H37" s="10"/>
      <c r="I37" s="83"/>
      <c r="J37" s="84"/>
      <c r="K37" s="83"/>
    </row>
    <row r="38" spans="2:14">
      <c r="B38" s="9"/>
      <c r="C38" s="10"/>
      <c r="D38" s="10"/>
      <c r="E38" s="83"/>
      <c r="F38" s="83"/>
      <c r="G38" s="83"/>
      <c r="H38" s="10"/>
      <c r="I38" s="83"/>
      <c r="J38" s="84"/>
      <c r="K38" s="83"/>
    </row>
    <row r="39" spans="2:14">
      <c r="B39" s="9"/>
      <c r="C39" s="10"/>
      <c r="D39" s="10"/>
      <c r="E39" s="83"/>
      <c r="F39" s="83"/>
      <c r="G39" s="83"/>
      <c r="H39" s="10"/>
      <c r="I39" s="83"/>
      <c r="J39" s="84"/>
      <c r="K39" s="83"/>
    </row>
    <row r="40" spans="2:14">
      <c r="B40" s="9"/>
      <c r="C40" s="10"/>
      <c r="D40" s="10"/>
      <c r="E40" s="83"/>
      <c r="F40" s="83"/>
      <c r="G40" s="83"/>
      <c r="H40" s="10"/>
      <c r="I40" s="83"/>
      <c r="J40" s="84"/>
      <c r="K40" s="83"/>
    </row>
    <row r="41" spans="2:14" s="103" customFormat="1">
      <c r="B41" s="10" t="s">
        <v>1</v>
      </c>
      <c r="D41" s="10"/>
      <c r="E41" s="10"/>
      <c r="G41" s="10"/>
      <c r="H41" s="10" t="s">
        <v>2</v>
      </c>
      <c r="I41" s="10"/>
      <c r="J41" s="10"/>
      <c r="K41" s="10"/>
      <c r="L41" s="10"/>
      <c r="M41" s="10"/>
      <c r="N41" s="10"/>
    </row>
    <row r="42" spans="2:14" s="103" customFormat="1">
      <c r="B42" s="10" t="s">
        <v>148</v>
      </c>
      <c r="D42" s="10"/>
      <c r="E42" s="10"/>
      <c r="G42" s="10"/>
      <c r="H42" s="116" t="s">
        <v>149</v>
      </c>
      <c r="I42" s="10"/>
      <c r="J42" s="10"/>
      <c r="K42" s="10"/>
      <c r="L42" s="10"/>
      <c r="M42" s="10"/>
      <c r="N42" s="10"/>
    </row>
    <row r="43" spans="2:14" s="103" customFormat="1">
      <c r="B43" s="10"/>
      <c r="D43" s="10"/>
      <c r="E43" s="10"/>
      <c r="G43" s="10"/>
      <c r="H43" s="116"/>
      <c r="I43" s="10"/>
      <c r="J43" s="10"/>
      <c r="K43" s="10"/>
      <c r="L43" s="10"/>
      <c r="M43" s="10"/>
      <c r="N43" s="10"/>
    </row>
    <row r="44" spans="2:14">
      <c r="B44" s="226" t="s">
        <v>168</v>
      </c>
      <c r="C44" s="227"/>
      <c r="D44" s="227"/>
      <c r="E44" s="227"/>
      <c r="F44" s="227"/>
      <c r="G44" s="227"/>
      <c r="H44" s="227"/>
      <c r="I44" s="227"/>
      <c r="J44" s="227"/>
      <c r="K44" s="227"/>
    </row>
  </sheetData>
  <mergeCells count="8">
    <mergeCell ref="B44:K44"/>
    <mergeCell ref="I1:K1"/>
    <mergeCell ref="B2:K2"/>
    <mergeCell ref="B3:K3"/>
    <mergeCell ref="B4:K4"/>
    <mergeCell ref="E6:K6"/>
    <mergeCell ref="E7:G7"/>
    <mergeCell ref="I7:K7"/>
  </mergeCells>
  <pageMargins left="0.6" right="0.33" top="0.75" bottom="0.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BS</vt:lpstr>
      <vt:lpstr>SE Conso</vt:lpstr>
      <vt:lpstr>SE</vt:lpstr>
      <vt:lpstr>PL 3 M</vt:lpstr>
      <vt:lpstr>OCI 3 M</vt:lpstr>
      <vt:lpstr>PL 6 M</vt:lpstr>
      <vt:lpstr>OCI 6 M</vt:lpstr>
      <vt:lpstr>CF</vt:lpstr>
      <vt:lpstr>PL 9 M</vt:lpstr>
      <vt:lpstr>OCI 9 M</vt:lpstr>
      <vt:lpstr>BS!Print_Area</vt:lpstr>
      <vt:lpstr>CF!Print_Area</vt:lpstr>
      <vt:lpstr>'OCI 3 M'!Print_Area</vt:lpstr>
      <vt:lpstr>'OCI 6 M'!Print_Area</vt:lpstr>
      <vt:lpstr>'PL 3 M'!Print_Area</vt:lpstr>
      <vt:lpstr>'PL 6 M'!Print_Area</vt:lpstr>
      <vt:lpstr>SE!Print_Area</vt:lpstr>
      <vt:lpstr>'SE 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Pattarin Suksan</dc:creator>
  <cp:lastModifiedBy>Attapol Sanont</cp:lastModifiedBy>
  <cp:lastPrinted>2023-05-13T08:13:17Z</cp:lastPrinted>
  <dcterms:created xsi:type="dcterms:W3CDTF">2022-02-24T13:40:03Z</dcterms:created>
  <dcterms:modified xsi:type="dcterms:W3CDTF">2023-08-30T01:50:04Z</dcterms:modified>
</cp:coreProperties>
</file>